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395" windowHeight="11865" firstSheet="1" activeTab="1"/>
  </bookViews>
  <sheets>
    <sheet name="Тельм уточненный на 01.01.2014" sheetId="1" state="hidden" r:id="rId1"/>
    <sheet name="Тельм плановый на 01.05.14" sheetId="2" r:id="rId2"/>
    <sheet name="Лист1" sheetId="3" state="hidden" r:id="rId3"/>
  </sheets>
  <definedNames>
    <definedName name="_xlnm.Print_Titles" localSheetId="1">'Тельм плановый на 01.05.14'!$5:$8</definedName>
    <definedName name="_xlnm.Print_Titles" localSheetId="0">'Тельм уточненный на 01.01.2014'!$5:$8</definedName>
    <definedName name="_xlnm.Print_Area" localSheetId="1">'Тельм плановый на 01.05.14'!$C$2:$AC$69</definedName>
    <definedName name="_xlnm.Print_Area" localSheetId="0">'Тельм уточненный на 01.01.2014'!$C$2:$AC$67</definedName>
  </definedNames>
  <calcPr fullCalcOnLoad="1"/>
</workbook>
</file>

<file path=xl/sharedStrings.xml><?xml version="1.0" encoding="utf-8"?>
<sst xmlns="http://schemas.openxmlformats.org/spreadsheetml/2006/main" count="2690" uniqueCount="1242">
  <si>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</si>
  <si>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</si>
  <si>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</si>
  <si>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</si>
  <si>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</si>
  <si>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</si>
  <si>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</si>
  <si>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</si>
  <si>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</si>
  <si>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</si>
  <si>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</si>
  <si>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</si>
  <si>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</si>
  <si>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</si>
  <si>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</si>
  <si>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</si>
  <si>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</si>
  <si>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</si>
  <si>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</si>
  <si>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</si>
  <si>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</si>
  <si>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</si>
  <si>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</si>
  <si>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</si>
  <si>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</si>
  <si>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</si>
  <si>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</si>
  <si>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</t>
  </si>
  <si>
    <t>Устав ТСП утв.решением СД от 29.06.2010 №116</t>
  </si>
  <si>
    <t>гл.2 ст.9 п.1 п.п.4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</si>
  <si>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</si>
  <si>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</si>
  <si>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</si>
  <si>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</si>
  <si>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</si>
  <si>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</si>
  <si>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</si>
  <si>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</si>
  <si>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</si>
  <si>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</si>
  <si>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</si>
  <si>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</si>
  <si>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</si>
  <si>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</si>
  <si>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</si>
  <si>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</si>
  <si>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</si>
  <si>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</si>
  <si>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</si>
  <si>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</si>
  <si>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</si>
  <si>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</si>
  <si>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</si>
  <si>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</si>
  <si>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</si>
  <si>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</si>
  <si>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</si>
  <si>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</si>
  <si>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</si>
  <si>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</si>
  <si>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</si>
  <si>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</si>
  <si>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</si>
  <si>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</si>
  <si>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</si>
  <si>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</si>
  <si>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</si>
  <si>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</si>
  <si>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</si>
  <si>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</si>
  <si>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</si>
  <si>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</si>
  <si>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</si>
  <si>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</si>
  <si>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</si>
  <si>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</si>
  <si>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</si>
  <si>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</si>
  <si>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</si>
  <si>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</si>
  <si>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</si>
  <si>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</si>
  <si>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</si>
  <si>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</si>
  <si>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</si>
  <si>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</si>
  <si>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</si>
  <si>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</si>
  <si>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</si>
  <si>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</si>
  <si>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</si>
  <si>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</si>
  <si>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</si>
  <si>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</si>
  <si>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</si>
  <si>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</si>
  <si>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</si>
  <si>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</si>
  <si>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</si>
  <si>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</si>
  <si>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</si>
  <si>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</si>
  <si>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</si>
  <si>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</si>
  <si>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</si>
  <si>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</si>
  <si>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</si>
  <si>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</si>
  <si>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</si>
  <si>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</si>
  <si>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</si>
  <si>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</si>
  <si>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</si>
  <si>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</si>
  <si>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</si>
  <si>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</si>
  <si>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</si>
  <si>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</si>
  <si>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</si>
  <si>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</si>
  <si>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</si>
  <si>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</si>
  <si>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</si>
  <si>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</si>
  <si>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</si>
  <si>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</si>
  <si>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</si>
  <si>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</si>
  <si>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</si>
  <si>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</si>
  <si>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</si>
  <si>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</si>
  <si>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</si>
  <si>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</si>
  <si>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</si>
  <si>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</si>
  <si>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</si>
  <si>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</si>
  <si>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</si>
  <si>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</si>
  <si>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</si>
  <si>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</si>
  <si>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</si>
  <si>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</si>
  <si>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</si>
  <si>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</si>
  <si>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</si>
  <si>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</si>
  <si>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</si>
  <si>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</si>
  <si>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</si>
  <si>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</si>
  <si>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</si>
  <si>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</si>
  <si>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</si>
  <si>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</si>
  <si>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</si>
  <si>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</si>
  <si>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</si>
  <si>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</si>
  <si>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</si>
  <si>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</si>
  <si>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</si>
  <si>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</si>
  <si>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</si>
  <si>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</si>
  <si>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</si>
  <si>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</si>
  <si>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</si>
  <si>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</si>
  <si>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</si>
  <si>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</si>
  <si>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</si>
  <si>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</si>
  <si>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</si>
  <si>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</si>
  <si>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</si>
  <si>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</si>
  <si>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</si>
  <si>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</si>
  <si>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</si>
  <si>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</si>
  <si>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</si>
  <si>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</si>
  <si>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</si>
  <si>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</si>
  <si>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</si>
  <si>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</si>
  <si>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</si>
  <si>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</si>
  <si>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</si>
  <si>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</si>
  <si>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</si>
  <si>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</si>
  <si>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</si>
  <si>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</si>
  <si>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</si>
  <si>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</si>
  <si>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</si>
  <si>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</si>
  <si>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</si>
  <si>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</si>
  <si>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</si>
  <si>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</si>
  <si>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</si>
  <si>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</si>
  <si>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</si>
  <si>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</si>
  <si>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</si>
  <si>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</si>
  <si>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</si>
  <si>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</si>
  <si>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</si>
  <si>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</si>
  <si>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</si>
  <si>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</si>
  <si>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</si>
  <si>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</si>
  <si>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</si>
  <si>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</si>
  <si>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</si>
  <si>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</si>
  <si>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</si>
  <si>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</si>
  <si>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 xml:space="preserve">0104        0501        0502  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</si>
  <si>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</si>
  <si>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</si>
  <si>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</si>
  <si>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</si>
  <si>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</si>
  <si>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</si>
  <si>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</si>
  <si>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</si>
  <si>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</si>
  <si>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</si>
  <si>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</si>
  <si>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</si>
  <si>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</si>
  <si>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</si>
  <si>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</si>
  <si>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</si>
  <si>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</si>
  <si>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</si>
  <si>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</si>
  <si>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</si>
  <si>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</si>
  <si>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</si>
  <si>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</si>
  <si>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</si>
  <si>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</si>
  <si>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</si>
  <si>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</si>
  <si>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</si>
  <si>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</si>
  <si>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</si>
  <si>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</si>
  <si>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</si>
  <si>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</si>
  <si>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</si>
  <si>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</si>
  <si>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</si>
  <si>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</si>
  <si>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</si>
  <si>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</si>
  <si>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</si>
  <si>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</si>
  <si>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</si>
  <si>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</si>
  <si>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</si>
  <si>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</si>
  <si>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</si>
  <si>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</si>
  <si>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</si>
  <si>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</si>
  <si>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</si>
  <si>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</si>
  <si>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</si>
  <si>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</si>
  <si>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</si>
  <si>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</si>
  <si>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</si>
  <si>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</si>
  <si>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</si>
  <si>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</si>
  <si>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</si>
  <si>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</si>
  <si>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</si>
  <si>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</si>
  <si>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</si>
  <si>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</si>
  <si>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</si>
  <si>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</si>
  <si>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</si>
  <si>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</si>
  <si>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</si>
  <si>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</si>
  <si>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</si>
  <si>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</si>
  <si>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</si>
  <si>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</si>
  <si>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</si>
  <si>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</si>
  <si>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Реестров расходных обязательств МО Тельмановское сельское поселение Тосненского района Ленинградской области (на 01 января 2014 г.)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</si>
  <si>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</si>
  <si>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РП-А-8200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</si>
  <si>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</si>
  <si>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</si>
  <si>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</si>
  <si>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</si>
  <si>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</si>
  <si>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Условно утвержденные расходы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</si>
  <si>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</si>
  <si>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</si>
  <si>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</si>
  <si>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</si>
  <si>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</si>
  <si>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</si>
  <si>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</si>
  <si>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</si>
  <si>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</si>
  <si>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</si>
  <si>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</si>
  <si>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</si>
  <si>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</si>
  <si>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</si>
  <si>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</si>
  <si>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</si>
  <si>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</si>
  <si>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</si>
  <si>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</si>
  <si>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</si>
  <si>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</si>
  <si>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</si>
  <si>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</si>
  <si>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</si>
  <si>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</si>
  <si>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</si>
  <si>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</si>
  <si>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</si>
  <si>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</si>
  <si>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</si>
  <si>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</si>
  <si>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</si>
  <si>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</si>
  <si>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</si>
  <si>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</si>
  <si>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</si>
  <si>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</si>
  <si>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</si>
  <si>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</si>
  <si>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</si>
  <si>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</si>
  <si>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</si>
  <si>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</si>
  <si>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</si>
  <si>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</si>
  <si>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</si>
  <si>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</si>
  <si>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</si>
  <si>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
1105</t>
  </si>
  <si>
    <t>Устав ТСП утв.решением СД от 29.06.2010 №116, решение СД МО ТСП от 14.09.2010 № 131 "Об утверждении новой редакции Положения о местной администрации МО Тельмановское сельское поселение"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</si>
  <si>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</si>
  <si>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</si>
  <si>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</si>
  <si>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</si>
  <si>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</si>
  <si>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</si>
  <si>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</si>
  <si>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</si>
  <si>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</si>
  <si>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</si>
  <si>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</si>
  <si>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</si>
  <si>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</si>
  <si>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</si>
  <si>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</si>
  <si>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</si>
  <si>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</si>
  <si>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</si>
  <si>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</si>
  <si>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</si>
  <si>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</si>
  <si>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</si>
  <si>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</si>
  <si>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</si>
  <si>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</si>
  <si>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</si>
  <si>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</si>
  <si>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организация и осуществление мероприятий по работе с детьми и молодежью в поселении</t>
  </si>
  <si>
    <t>РП-А-3900</t>
  </si>
  <si>
    <t>0707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</si>
  <si>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</si>
  <si>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</si>
  <si>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</si>
  <si>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</si>
  <si>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</si>
  <si>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</si>
  <si>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</si>
  <si>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</si>
  <si>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</si>
  <si>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</si>
  <si>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</si>
  <si>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</si>
  <si>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</si>
  <si>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</si>
  <si>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</si>
  <si>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</si>
  <si>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</si>
  <si>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</si>
  <si>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</si>
  <si>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</si>
  <si>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</si>
  <si>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</si>
  <si>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</si>
  <si>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</si>
  <si>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</si>
  <si>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</si>
  <si>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</si>
  <si>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</si>
  <si>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</si>
  <si>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</si>
  <si>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</si>
  <si>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</si>
  <si>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</si>
  <si>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</si>
  <si>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</si>
  <si>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</si>
  <si>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</si>
  <si>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</si>
  <si>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</si>
  <si>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</si>
  <si>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</si>
  <si>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</si>
  <si>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</si>
  <si>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</si>
  <si>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</si>
  <si>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</si>
  <si>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</si>
  <si>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</si>
  <si>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</si>
  <si>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</si>
  <si>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</si>
  <si>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</si>
  <si>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</si>
  <si>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</si>
  <si>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</si>
  <si>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</si>
  <si>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</si>
  <si>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</si>
  <si>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</si>
  <si>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</si>
  <si>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</si>
  <si>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</si>
  <si>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</si>
  <si>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</si>
  <si>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</si>
  <si>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</si>
  <si>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</si>
  <si>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</si>
  <si>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</si>
  <si>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</si>
  <si>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</si>
  <si>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</si>
  <si>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</si>
  <si>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</si>
  <si>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</si>
  <si>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</si>
  <si>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</si>
  <si>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</si>
  <si>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</si>
  <si>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</si>
  <si>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</si>
  <si>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</si>
  <si>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</si>
  <si>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</si>
  <si>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</si>
  <si>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</si>
  <si>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</si>
  <si>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</si>
  <si>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</si>
  <si>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</si>
  <si>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</si>
  <si>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</si>
  <si>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</si>
  <si>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</si>
  <si>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</si>
  <si>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территории, где отсутствуют военные комиссариаты</t>
  </si>
  <si>
    <t>РП-В-0100</t>
  </si>
  <si>
    <t xml:space="preserve">
0203</t>
  </si>
  <si>
    <t xml:space="preserve">Пост от 14.04.2011 г. № 61 "Положение о секторе первичного воинского учета МА МО ТСП ТР ЛО" 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</si>
  <si>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</si>
  <si>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</si>
  <si>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</si>
  <si>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</si>
  <si>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</si>
  <si>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</si>
  <si>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</si>
  <si>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</si>
  <si>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</si>
  <si>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</si>
  <si>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</si>
  <si>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</si>
  <si>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</si>
  <si>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</si>
  <si>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</si>
  <si>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</si>
  <si>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</si>
  <si>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</si>
  <si>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</si>
  <si>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</si>
  <si>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</si>
  <si>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Средства депутатов</t>
  </si>
  <si>
    <t>РП-В-7000</t>
  </si>
  <si>
    <t>0104
0503
0801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</si>
  <si>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</si>
  <si>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</si>
  <si>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</si>
  <si>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</si>
  <si>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</si>
  <si>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</si>
  <si>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</si>
  <si>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</si>
  <si>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</si>
  <si>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</si>
  <si>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</si>
  <si>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</si>
  <si>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</si>
  <si>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</si>
  <si>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</si>
  <si>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</si>
  <si>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</si>
  <si>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</si>
  <si>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</si>
  <si>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</si>
  <si>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1.4.1.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</si>
  <si>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</si>
  <si>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РП-Г-0500</t>
  </si>
  <si>
    <t>Устав ТСП утв.решением СД от 29.06.2010 №116, пост от 26.05.2011 №96 "Об утв мун адрес прогр "Проведение кап ремонта многокв домов, распол в МО ТСП ТР ЛО на 2011 год"</t>
  </si>
  <si>
    <t>1.4.2.</t>
  </si>
  <si>
    <t>иные расходные обязательства за счет собственных доходов</t>
  </si>
  <si>
    <t>РП-Г-1000</t>
  </si>
  <si>
    <t xml:space="preserve">
1001
1003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</si>
  <si>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</si>
  <si>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</si>
  <si>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</si>
  <si>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</si>
  <si>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</si>
  <si>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</si>
  <si>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</si>
  <si>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</si>
  <si>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</si>
  <si>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</si>
  <si>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</si>
  <si>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</si>
  <si>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0801               0804</t>
  </si>
  <si>
    <t>0503              0409</t>
  </si>
  <si>
    <t>Устав ТСП утв.решением СД от 29.06.2010 №116, пост МА МО ТСП от 11.10.2013 № 225 "Об утвержд муниципальной программы"Развитие автомобильных дорог МО ТСП ТР ЛО в 2014-2016 годах"</t>
  </si>
  <si>
    <t>Устав ТСП утв.решением СД от 29.06.2010 №116, постановление МА МО ТСП от 11.10.2013 № 222 "Об утвержд. муниципальной программы "Газификация территории МО ТСП ТР ЛО в 2014-2016 годах"</t>
  </si>
  <si>
    <t>Устав ТСП утв.решением СД от 29.06.2010 №116, пост МА МО ТСП от 11.10.2013 № 226 "Об утверждении муниципальной программы"Безопасность в МО ТСП ТР ЛО в 2014-2016 годах"</t>
  </si>
  <si>
    <t>Устав ТСП утв.решением СД от 29.06.2010 №116,пост МА МО ТСП от 11.10.2013 г.№ 229 "Об утверждении муниципальной программы "Развитие культуры МО ТСР ТР ЛО в 2014-2016 годах"</t>
  </si>
  <si>
    <t>Устав ТСП утв.решением СД от 29.06.2010 №116, пост МА МО ТСП от 11.10.2013  №220 "Об утверждении муниципальной программы"Развитие физической культуры и спорта в МО ТСП ТР ЛО в 2014-2016 годах"</t>
  </si>
  <si>
    <t>Устав ТСП утв.решением СД от 29.06.2010 №116, пост МА МО ТСП от 11.10.2013 № 3 "Об утвержд муниципальной программы "Благоустройство территории МО ТСП ТР ЛО в 2014-2016 г."</t>
  </si>
  <si>
    <t>Устав МО ТСП  ТР ЛО утв.решением СД от 29.06.2010 №116</t>
  </si>
  <si>
    <t>Устав ТСП утв.решением СД от 29.06.2010 №116,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</t>
  </si>
  <si>
    <t xml:space="preserve">Устав ТСП утв.решением СД от 29.06.2010 №116,пост МА МО  ТСП от 11.10.2013  №229 "Об утверждении муниципальной программы"Развитие культуры  МО ТСП ТР ЛО в 2014-2016 годах" 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</si>
  <si>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 </t>
  </si>
  <si>
    <t>Устав ТСП утв.решением СД от 29.06.2010 №116, решение СД от 11.07.2013 № 51"об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ТР ЛО № 51 от 11.07.2013", НК РФ</t>
  </si>
  <si>
    <t>1.3.3</t>
  </si>
  <si>
    <t xml:space="preserve">0103
0104
0111
0113          1001
</t>
  </si>
  <si>
    <t>0104        0106</t>
  </si>
  <si>
    <t>0104        0502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</si>
  <si>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</si>
  <si>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</si>
  <si>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</si>
  <si>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</si>
  <si>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</si>
  <si>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</si>
  <si>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</si>
  <si>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Устав ТСП утв.решением СД от 29.06.2010 №116,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жилищного фондаза пользование жилым помещением"</t>
  </si>
  <si>
    <t xml:space="preserve"> 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</si>
  <si>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2013-2015 годы"</t>
  </si>
  <si>
    <t>отчетный  финансовый год
2012</t>
  </si>
  <si>
    <t>текущий финансовый год
2013г</t>
  </si>
  <si>
    <t>очередной финансовый год
2014г</t>
  </si>
  <si>
    <t>финансовый год +1
2015 г</t>
  </si>
  <si>
    <t>финансовый год +2
2016 г</t>
  </si>
  <si>
    <t>КОД</t>
  </si>
  <si>
    <t>Выделено по ассигнованиям</t>
  </si>
  <si>
    <t>Наименование полномочия, расходного обязательства</t>
  </si>
  <si>
    <t>КФСР</t>
  </si>
  <si>
    <t>КЦСР</t>
  </si>
  <si>
    <t>Доп. КР</t>
  </si>
  <si>
    <t>Доп. ЭК</t>
  </si>
  <si>
    <t>Доп. ФК</t>
  </si>
  <si>
    <t>КВФО</t>
  </si>
  <si>
    <t>2180100</t>
  </si>
  <si>
    <t>000</t>
  </si>
  <si>
    <t>1</t>
  </si>
  <si>
    <t>РП-А-0101</t>
  </si>
  <si>
    <t>оплата труда и начисление на нее</t>
  </si>
  <si>
    <t>0020800</t>
  </si>
  <si>
    <t>0020400</t>
  </si>
  <si>
    <t>РП-А-0102</t>
  </si>
  <si>
    <t>приобретение услуг</t>
  </si>
  <si>
    <t>0103</t>
  </si>
  <si>
    <t>0113</t>
  </si>
  <si>
    <t>7950005</t>
  </si>
  <si>
    <t>РП-А-0103</t>
  </si>
  <si>
    <t>поступление нефинансовых активов</t>
  </si>
  <si>
    <t>РП-А-0104</t>
  </si>
  <si>
    <t>иные расходы</t>
  </si>
  <si>
    <t>0920300</t>
  </si>
  <si>
    <t>РП-А-2001</t>
  </si>
  <si>
    <t>4409900</t>
  </si>
  <si>
    <t>РП-А-2002</t>
  </si>
  <si>
    <t>РП-А-2003</t>
  </si>
  <si>
    <t>РП-А-2004</t>
  </si>
  <si>
    <t>РП-Б-0800</t>
  </si>
  <si>
    <t>5210660</t>
  </si>
  <si>
    <t>060</t>
  </si>
  <si>
    <t>РП-Б-1000</t>
  </si>
  <si>
    <t>5210662</t>
  </si>
  <si>
    <t>062</t>
  </si>
  <si>
    <t>РП-Б-2500</t>
  </si>
  <si>
    <t>5210565</t>
  </si>
  <si>
    <t>065</t>
  </si>
  <si>
    <t>осуществление первичного воинского учета на территориях, где  отстутствуют военные комиссариаты</t>
  </si>
  <si>
    <t>0203</t>
  </si>
  <si>
    <t>0013600</t>
  </si>
  <si>
    <t>400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</si>
  <si>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</si>
  <si>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</si>
  <si>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>013</t>
  </si>
  <si>
    <t>1001</t>
  </si>
  <si>
    <t>4910100</t>
  </si>
  <si>
    <t>1003</t>
  </si>
  <si>
    <t>5054800</t>
  </si>
  <si>
    <t>РП-А-1002</t>
  </si>
  <si>
    <t>3500200</t>
  </si>
  <si>
    <t>РП-А-3002</t>
  </si>
  <si>
    <t>6000100</t>
  </si>
  <si>
    <t>7950002</t>
  </si>
  <si>
    <t>РП-А-3003</t>
  </si>
  <si>
    <t>РП-А-1202</t>
  </si>
  <si>
    <t>6000200</t>
  </si>
  <si>
    <t>РП-А-2802</t>
  </si>
  <si>
    <t>6000500</t>
  </si>
  <si>
    <t>РП-А-2803</t>
  </si>
  <si>
    <t>РП-А-2302</t>
  </si>
  <si>
    <t>1105</t>
  </si>
  <si>
    <t>7950004</t>
  </si>
  <si>
    <t>РП-А-3902</t>
  </si>
  <si>
    <t>7950003</t>
  </si>
  <si>
    <t>РП-А-3904</t>
  </si>
  <si>
    <t>РМ-В-7003</t>
  </si>
  <si>
    <t>Средства депутата Хабарова И.Ф..</t>
  </si>
  <si>
    <t>5201503</t>
  </si>
  <si>
    <t>057</t>
  </si>
  <si>
    <t>РМ-В-7004</t>
  </si>
  <si>
    <t>Средства деп Захарова В.В.</t>
  </si>
  <si>
    <t>058</t>
  </si>
  <si>
    <t>РП-А-3903</t>
  </si>
  <si>
    <t>РП-А-0111</t>
  </si>
  <si>
    <t>резервный фонд</t>
  </si>
  <si>
    <t>0111</t>
  </si>
  <si>
    <t>0700500</t>
  </si>
  <si>
    <t>059</t>
  </si>
  <si>
    <t>РП-А-3004</t>
  </si>
  <si>
    <t>РП-А-1102</t>
  </si>
  <si>
    <t>3510500</t>
  </si>
  <si>
    <t>7950012</t>
  </si>
  <si>
    <t>РП-А-3702</t>
  </si>
  <si>
    <t>7950008</t>
  </si>
  <si>
    <t>7950009</t>
  </si>
  <si>
    <t>РП-А-1602</t>
  </si>
  <si>
    <t>7950006</t>
  </si>
  <si>
    <t>РП-А-2902</t>
  </si>
  <si>
    <t>3400400</t>
  </si>
  <si>
    <t>РП-В-7009</t>
  </si>
  <si>
    <t>Средства депутата Закина А.Л.</t>
  </si>
  <si>
    <t>098</t>
  </si>
  <si>
    <t>РП-Б-4300</t>
  </si>
  <si>
    <t>осуществление внешнего муниципального контроля</t>
  </si>
  <si>
    <t>0106</t>
  </si>
  <si>
    <t>5210664</t>
  </si>
  <si>
    <t>064</t>
  </si>
  <si>
    <t>0103,0104,0113</t>
  </si>
  <si>
    <t>0103,0104</t>
  </si>
  <si>
    <t>0103,0113</t>
  </si>
  <si>
    <t>1001,1003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</si>
  <si>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</si>
  <si>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</si>
  <si>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</si>
  <si>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</si>
  <si>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</si>
  <si>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</si>
  <si>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</si>
  <si>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</si>
  <si>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</si>
  <si>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</si>
  <si>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</si>
  <si>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</si>
  <si>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</si>
  <si>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</si>
  <si>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</si>
  <si>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</si>
  <si>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</si>
  <si>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</si>
  <si>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</si>
  <si>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</si>
  <si>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</si>
  <si>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</si>
  <si>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</si>
  <si>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</si>
  <si>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</si>
  <si>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</si>
  <si>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</si>
  <si>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</si>
  <si>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</si>
  <si>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</si>
  <si>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</si>
  <si>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</si>
  <si>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</si>
  <si>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</si>
  <si>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</si>
  <si>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</si>
  <si>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</si>
  <si>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</si>
  <si>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</si>
  <si>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</si>
  <si>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</si>
  <si>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</si>
  <si>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</si>
  <si>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</si>
  <si>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</si>
  <si>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</si>
  <si>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</si>
  <si>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</si>
  <si>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</si>
  <si>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</si>
  <si>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</si>
  <si>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</si>
  <si>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</si>
  <si>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</si>
  <si>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</si>
  <si>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</si>
  <si>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</si>
  <si>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</si>
  <si>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</si>
  <si>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</si>
  <si>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</si>
  <si>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</si>
  <si>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</si>
  <si>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</si>
  <si>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</si>
  <si>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</si>
  <si>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</si>
  <si>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</si>
  <si>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</si>
  <si>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</si>
  <si>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</si>
  <si>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</si>
  <si>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</si>
  <si>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</si>
  <si>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</si>
  <si>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</si>
  <si>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</si>
  <si>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</si>
  <si>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</si>
  <si>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</si>
  <si>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</si>
  <si>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</si>
  <si>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</si>
  <si>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</si>
  <si>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</si>
  <si>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</si>
  <si>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</si>
  <si>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</si>
  <si>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</si>
  <si>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</si>
  <si>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</si>
  <si>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</si>
  <si>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</si>
  <si>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</si>
  <si>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</si>
  <si>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</si>
  <si>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</si>
  <si>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</si>
  <si>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</si>
  <si>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</si>
  <si>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</si>
  <si>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</si>
  <si>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</si>
  <si>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</si>
  <si>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TABLENAME=UTBL_OBJ1000368|FIELDS=D_KA1,D_KA2|VALUES=3000121,3000604</t>
  </si>
  <si>
    <t>организация освещения улиц и установки указателей с названиями улиц и номерами домов</t>
  </si>
  <si>
    <t>РП-А-3000</t>
  </si>
  <si>
    <t xml:space="preserve">
0503</t>
  </si>
  <si>
    <t>гл.2 ст.9 п.1 п.п.21</t>
  </si>
  <si>
    <t>TABLENAME=UTBL_OBJ1000368|FIELDS=D_KA1,D_KA2|VALUES=3000122,3000601</t>
  </si>
  <si>
    <t>TABLENAME=UTBL_OBJ1000368|FIELDS=D_KA1,D_KA2|VALUES=3000122,3000615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</si>
  <si>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</si>
  <si>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</si>
  <si>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</si>
  <si>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</si>
  <si>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</si>
  <si>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</si>
  <si>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</si>
  <si>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</si>
  <si>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</si>
  <si>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</si>
  <si>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</si>
  <si>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</si>
  <si>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</si>
  <si>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</si>
  <si>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</si>
  <si>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</si>
  <si>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</si>
  <si>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</si>
  <si>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</si>
  <si>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</si>
  <si>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</si>
  <si>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</si>
  <si>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</si>
  <si>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</si>
  <si>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</si>
  <si>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</si>
  <si>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</si>
  <si>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</si>
  <si>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</si>
  <si>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</si>
  <si>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</si>
  <si>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</si>
  <si>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</si>
  <si>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</si>
  <si>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</si>
  <si>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</si>
  <si>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</si>
  <si>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</si>
  <si>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</si>
  <si>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</si>
  <si>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</si>
  <si>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</si>
  <si>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</si>
  <si>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</si>
  <si>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</si>
  <si>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</si>
  <si>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</si>
  <si>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</si>
  <si>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</si>
  <si>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обеспечение первичных мер пожарной безопасности в границах населенных пунктов поселения</t>
  </si>
  <si>
    <t>РП-А-1700</t>
  </si>
  <si>
    <t>0309</t>
  </si>
  <si>
    <t>гл.2 ст.9 п.1 п.п.9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</si>
  <si>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</si>
  <si>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</si>
  <si>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</si>
  <si>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</si>
  <si>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</si>
  <si>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</si>
  <si>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</si>
  <si>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</si>
  <si>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</si>
  <si>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</si>
  <si>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</si>
  <si>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</si>
  <si>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</si>
  <si>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</si>
  <si>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</si>
  <si>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</si>
  <si>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</si>
  <si>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</si>
  <si>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</si>
  <si>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</si>
  <si>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</si>
  <si>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</si>
  <si>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</si>
  <si>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</si>
  <si>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</si>
  <si>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</si>
  <si>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</si>
  <si>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</si>
  <si>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</si>
  <si>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</si>
  <si>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</si>
  <si>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</si>
  <si>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</si>
  <si>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</si>
  <si>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</si>
  <si>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</si>
  <si>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</si>
  <si>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</si>
  <si>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</si>
  <si>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</si>
  <si>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</si>
  <si>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</si>
  <si>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</t>
  </si>
  <si>
    <t>гл.2 ст.9 п.1 п.п.1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</si>
  <si>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</si>
  <si>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</si>
  <si>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</si>
  <si>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</si>
  <si>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</si>
  <si>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</si>
  <si>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</si>
  <si>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</si>
  <si>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</si>
  <si>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</si>
  <si>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</si>
  <si>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</si>
  <si>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</si>
  <si>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</si>
  <si>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</si>
  <si>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</si>
  <si>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</si>
  <si>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</si>
  <si>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</si>
  <si>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</si>
  <si>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</si>
  <si>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</si>
  <si>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</si>
  <si>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</si>
  <si>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</t>
  </si>
  <si>
    <t>Реестров расходных обязательств МО Тельмановское сельское поселение Тосненского района Ленинградской области (на 01 мая 2014 г.)</t>
  </si>
  <si>
    <t>отчетный  финансовый год
2013</t>
  </si>
  <si>
    <t>текущий финансовый год
2014г</t>
  </si>
  <si>
    <t>очередной финансовый год
2015г</t>
  </si>
  <si>
    <t>финансовый год +1
2016 г</t>
  </si>
  <si>
    <t>финансовый год +2
2017 г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</si>
  <si>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</si>
  <si>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</si>
  <si>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</si>
  <si>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</si>
  <si>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</si>
  <si>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</si>
  <si>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</si>
  <si>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</si>
  <si>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</si>
  <si>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</si>
  <si>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</si>
  <si>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</si>
  <si>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</si>
  <si>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</si>
  <si>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</si>
  <si>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</si>
  <si>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</si>
  <si>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</si>
  <si>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</si>
  <si>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</si>
  <si>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</si>
  <si>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</si>
  <si>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</si>
  <si>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</si>
  <si>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</si>
  <si>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</si>
  <si>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</si>
  <si>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</si>
  <si>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</si>
  <si>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</si>
  <si>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</si>
  <si>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</si>
  <si>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</si>
  <si>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</si>
  <si>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</si>
  <si>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</si>
  <si>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</si>
  <si>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</si>
  <si>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</si>
  <si>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 xml:space="preserve">0104
0106
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</si>
  <si>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</si>
  <si>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</si>
  <si>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</si>
  <si>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</si>
  <si>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</si>
  <si>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</si>
  <si>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</si>
  <si>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</si>
  <si>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</si>
  <si>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</si>
  <si>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</si>
  <si>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</si>
  <si>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</si>
  <si>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</si>
  <si>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</si>
  <si>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</si>
  <si>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</si>
  <si>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</si>
  <si>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</si>
  <si>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</si>
  <si>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</si>
  <si>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</si>
  <si>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</si>
  <si>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</si>
  <si>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</si>
  <si>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</si>
  <si>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</si>
  <si>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</si>
  <si>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</si>
  <si>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</si>
  <si>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гл.2 ст.9 п.1 п.п.14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</si>
  <si>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</si>
  <si>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</si>
  <si>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</si>
  <si>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</si>
  <si>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</si>
  <si>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</si>
  <si>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</si>
  <si>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</si>
  <si>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</si>
  <si>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</si>
  <si>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</si>
  <si>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</si>
  <si>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</si>
  <si>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</si>
  <si>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</si>
  <si>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</si>
  <si>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</si>
  <si>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</si>
  <si>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</si>
  <si>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</si>
  <si>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</si>
  <si>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</si>
  <si>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</si>
  <si>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</si>
  <si>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</si>
  <si>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</si>
  <si>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</si>
  <si>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</si>
  <si>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</si>
  <si>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</si>
  <si>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</si>
  <si>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</si>
  <si>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</si>
  <si>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</si>
  <si>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</si>
  <si>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</si>
  <si>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</si>
  <si>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</si>
  <si>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</si>
  <si>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</si>
  <si>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</si>
  <si>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</si>
  <si>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</si>
  <si>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</si>
  <si>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</si>
  <si>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</si>
  <si>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</si>
  <si>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</si>
  <si>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</si>
  <si>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</si>
  <si>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</si>
  <si>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</si>
  <si>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</si>
  <si>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</si>
  <si>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</si>
  <si>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</si>
  <si>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</si>
  <si>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</si>
  <si>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</si>
  <si>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</si>
  <si>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</si>
  <si>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</si>
  <si>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</si>
  <si>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</si>
  <si>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</si>
  <si>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</si>
  <si>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</si>
  <si>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</si>
  <si>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</si>
  <si>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</si>
  <si>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</si>
  <si>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</si>
  <si>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</si>
  <si>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</si>
  <si>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</si>
  <si>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</si>
  <si>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</si>
  <si>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</si>
  <si>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</si>
  <si>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</si>
  <si>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</si>
  <si>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</si>
  <si>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</si>
  <si>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</si>
  <si>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</si>
  <si>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</si>
  <si>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</si>
  <si>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</si>
  <si>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</si>
  <si>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</si>
  <si>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</si>
  <si>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</si>
  <si>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</si>
  <si>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</si>
  <si>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</si>
  <si>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</si>
  <si>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</si>
  <si>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</si>
  <si>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</si>
  <si>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
503</t>
  </si>
  <si>
    <t>гл.2 ст.9 п.1 п.п.19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</si>
  <si>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</si>
  <si>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</si>
  <si>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</si>
  <si>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</si>
  <si>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</si>
  <si>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</si>
  <si>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</si>
  <si>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</si>
  <si>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</si>
  <si>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</si>
  <si>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</si>
  <si>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</si>
  <si>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</si>
  <si>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</si>
  <si>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</si>
  <si>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</si>
  <si>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0503</t>
  </si>
  <si>
    <t>гл.2 ст.9 п.1 п.п.8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</si>
  <si>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</si>
  <si>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</si>
  <si>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</si>
  <si>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</si>
  <si>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</si>
  <si>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</si>
  <si>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</si>
  <si>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</si>
  <si>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</si>
  <si>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</si>
  <si>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</si>
  <si>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</si>
  <si>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</si>
  <si>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</si>
  <si>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</si>
  <si>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</si>
  <si>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</si>
  <si>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</si>
  <si>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</si>
  <si>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</si>
  <si>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</si>
  <si>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</si>
  <si>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</si>
  <si>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</si>
  <si>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</si>
  <si>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</si>
  <si>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</si>
  <si>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</si>
  <si>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</si>
  <si>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</si>
  <si>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</si>
  <si>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</si>
  <si>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</si>
  <si>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</si>
  <si>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</si>
  <si>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</si>
  <si>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</si>
  <si>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</si>
  <si>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</si>
  <si>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</si>
  <si>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</si>
  <si>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</si>
  <si>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</si>
  <si>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</si>
  <si>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</si>
  <si>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</si>
  <si>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</si>
  <si>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</si>
  <si>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</si>
  <si>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</si>
  <si>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</si>
  <si>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</si>
  <si>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</si>
  <si>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</si>
  <si>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</si>
  <si>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</si>
  <si>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</si>
  <si>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</si>
  <si>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</si>
  <si>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</si>
  <si>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</si>
  <si>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</si>
  <si>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</si>
  <si>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</si>
  <si>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</si>
  <si>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</si>
  <si>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</si>
  <si>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</si>
  <si>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</si>
  <si>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</si>
  <si>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</si>
  <si>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</si>
  <si>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</si>
  <si>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  № 131-ФЗ от 6.10.2003 «Об общих принципах организации местного самоуправления в РФ»</t>
  </si>
  <si>
    <t>ст.14</t>
  </si>
  <si>
    <t>гл.2 ст.9 п.1 п.п.1,2,3</t>
  </si>
  <si>
    <t>20.12.2005
срок действия не установлен</t>
  </si>
  <si>
    <t xml:space="preserve">   Федеральный закон от 02.03.2007 № 25-фз  "О муниципальной службе в Российской Федерации"                           Федеральный закон от 06.10.2003№ 131-фз "Об общих принципах организации местного самоуправления в Российской Федерации"</t>
  </si>
  <si>
    <t>ст. 34                                                                                                                                                                                                  ст.14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</si>
  <si>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</si>
  <si>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r>
      <t>01.06.2007 -</t>
    </r>
    <r>
      <rPr>
        <sz val="8"/>
        <color indexed="8"/>
        <rFont val="Times New Roman"/>
        <family val="1"/>
      </rPr>
      <t xml:space="preserve"> не установлен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06.10.2003</t>
    </r>
    <r>
      <rPr>
        <sz val="8"/>
        <color indexed="8"/>
        <rFont val="Times New Roman"/>
        <family val="1"/>
      </rPr>
      <t xml:space="preserve"> - не установлен</t>
    </r>
  </si>
  <si>
    <t>Закон Ленинградской области от 11-03-2008 №14-оз "О правовом регулировании муниципальной службы в Ленинградской области"   Постановление Правительства Ленинградской области от 27.03.2013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2013год"Постановление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</si>
  <si>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ст.11                                                                        п.1,2                                                                              п.1,2</t>
  </si>
  <si>
    <r>
      <rPr>
        <sz val="9"/>
        <color indexed="8"/>
        <rFont val="Times New Roman"/>
        <family val="1"/>
      </rPr>
      <t>19.04.2008</t>
    </r>
    <r>
      <rPr>
        <sz val="10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 xml:space="preserve">не установлен                                                   </t>
    </r>
    <r>
      <rPr>
        <sz val="9"/>
        <color indexed="8"/>
        <rFont val="Times New Roman"/>
        <family val="1"/>
      </rPr>
      <t xml:space="preserve">  12.04.2013-31.12.2013               </t>
    </r>
    <r>
      <rPr>
        <sz val="8"/>
        <color indexed="8"/>
        <rFont val="Times New Roman"/>
        <family val="1"/>
      </rPr>
      <t xml:space="preserve">                                                       </t>
    </r>
    <r>
      <rPr>
        <sz val="9"/>
        <color indexed="8"/>
        <rFont val="Times New Roman"/>
        <family val="1"/>
      </rPr>
      <t>12.04.2014-31.12.2014</t>
    </r>
  </si>
  <si>
    <t>в целом                                           в целом                       в целом                              в целом                                          в целом                        в целом</t>
  </si>
  <si>
    <t>01.01.2014 -31.12.2014</t>
  </si>
  <si>
    <t>гл.2 ст.9 п.1 п.п.1                                           в целом</t>
  </si>
  <si>
    <t>Решение СД МО Тельманоское СП от 20.12.2013 № 90 "О бюджете МО Тельмановское СП Тосненского района Лениниградской области на 2014 год и плановый период 2015-2016 годов",Решение СД МО Тельмановское СП от 29.06.2010 №116"Об утверждении Устава  МО Тельмановское СП Тосненского района Ленинградской области",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</t>
  </si>
  <si>
    <t xml:space="preserve">    Федеральный закон от 06.10.2003№ 131-фз "Об общих принципах организации местного самоуправления в Российской Федерации"</t>
  </si>
  <si>
    <t xml:space="preserve">  06.10.2003 - не установлен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</si>
  <si>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ТСП от 14.09.2010 № 131 "Об утверждении новой редакции Положения о местной администрации МО Тельмановское сельское поселение", Решение СД МО Тельмановское СП от 19.12.2012 г. № 20 "Об осуществлении внешнего финасового контроля МО Тельмановское СП Тосненского района Ленинградской области"</t>
  </si>
  <si>
    <t>Решение СД МО Тельмановское СП от 29.06.2010 №116"Об утверждении Устава  МО Тельмановское СП Тосненского района Ленинградской области", постановление МА МО ТСП от 11.10.2013 № 222 "Об утвержд. муниципальной программы "Газификация территории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</si>
  <si>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225 "Об утвержд муниципальной программы"Развитие автомобильных дорог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</si>
  <si>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</si>
  <si>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ТСП от 11.10.2013 г.№ 229 "Об утверждении муниципальной программы "Развитие культуры МО ТСР ТР ЛО в 2014-2016 годах"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</si>
  <si>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</si>
  <si>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п.4</t>
  </si>
  <si>
    <t xml:space="preserve">                                                                                                                   21-10-2009-         31-12-2013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</si>
  <si>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</si>
  <si>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</si>
  <si>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15.05.2006 -         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</si>
  <si>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</si>
  <si>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ст.1           ст.11                ст.10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</si>
  <si>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</si>
  <si>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ст.6                        ст.11            ст.10</t>
  </si>
  <si>
    <t xml:space="preserve">                                                                                                                                                                                                     02.11.2006 -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</si>
  <si>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 xml:space="preserve">                                                                                                                                                                                                     21.06.2006 - не установлен                                                                                                                   01.01.2013-31.12.2013                                                                                                     01.01.2014-31.12.2014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</si>
  <si>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226 "Об утверждении муниципальной программы"Безопасность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</si>
  <si>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 №220 "Об утверждении муниципальной программы"Развитие физической культуры и спорта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</si>
  <si>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3 "Об утвержд муниципальной программы "Благоустройство территории МО ТСП ТР ЛО в 2014-2016 г.",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</si>
  <si>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</si>
  <si>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</si>
  <si>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>Решение СД МО Тельмановское СП от 29.06.2010 №116"Об утверждении Устава  МО Тельмановское СП Тосненского района Ленинградской области",пост МА МО  ТСП от 11.10.2013  №229 "Об утверждении муниципальной программы"Развитие культуры 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</si>
  <si>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 </t>
  </si>
  <si>
    <t xml:space="preserve">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Пост от 14.04.2011 г. № 61 "Положение о секторе первичного воинского учета МА МО ТСП ТР ЛО" </t>
  </si>
  <si>
    <t>гл.2 ст.9 п.1 п.п.4    в целом</t>
  </si>
  <si>
    <t>в целом</t>
  </si>
  <si>
    <t>гл.2 ст.9 п.1 п.п.9                        в целом</t>
  </si>
  <si>
    <t>гл.2 ст.9 п.1 п.п.1   в целом</t>
  </si>
  <si>
    <t>гл.2 ст.9 п.1 п.п.14                           в целом</t>
  </si>
  <si>
    <t>гл.2 ст.9 п.1 п.п.19                                     в целом</t>
  </si>
  <si>
    <t>гл.2 ст.9 п.1 п.п.21                                  в целом</t>
  </si>
  <si>
    <t>Решение СД МО Тельмановское СП от 29.06.2010 №116"Об утверждении Устава  МО Тельмановское СП Тосненского района Ленинградской области", решение СД МО Тельмановское СП от 14.09.2010 № 131 "Об утвержднении новой редакции Положения о местной администрации МО Тельмановское СП", решение СД МО Тельмановское СД от 14.09.2010 г. № 134 "Об утверждении новой структуры МА МО ТСП ТР ЛО", решение СД МО Тельмановское СП от 20.12.2013 № 90 "О бюджете МО Тельмановское СП Тосненского района Лениниградской области на 2014 год и плановый период 2015-2016 годов", решение СД МО Тельманоское СП от 11.07.2013 № 51 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от 11.07.2013 г. № 51"решение СД МО Тельмановское СП от 11.07.2013 № 52 "Об организации деятельности СД МО Тельмановское СП ТР ЛО", решение СД МО Тельмановское СП от 28.10.2013 №83 "Об утвержд. кандидатуры депутата СД МО Тельмановское СП ТР ЛО, осущ-го свою деятельность на постоянной основе"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</si>
</sst>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000000"/>
    <numFmt numFmtId="168" formatCode="0000"/>
    <numFmt numFmtId="169" formatCode="#,##0.0"/>
    <numFmt numFmtId="170" formatCode="#,##0.000"/>
    <numFmt numFmtId="171" formatCode="0.0000"/>
    <numFmt numFmtId="172" formatCode="0.000"/>
  </numFmts>
  <fonts count="6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b/>
      <sz val="8"/>
      <color indexed="10"/>
      <name val="Times New Roman"/>
      <family val="0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33" applyFill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33" applyFont="1" applyFill="1" applyBorder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Fill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1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3" fontId="20" fillId="0" borderId="12" xfId="6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left" wrapText="1"/>
    </xf>
    <xf numFmtId="43" fontId="0" fillId="0" borderId="14" xfId="6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 wrapText="1"/>
    </xf>
    <xf numFmtId="49" fontId="0" fillId="0" borderId="16" xfId="0" applyNumberFormat="1" applyFont="1" applyBorder="1" applyAlignment="1">
      <alignment horizontal="left" wrapText="1"/>
    </xf>
    <xf numFmtId="43" fontId="0" fillId="0" borderId="16" xfId="61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43" fontId="0" fillId="0" borderId="0" xfId="61" applyFont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right" wrapText="1"/>
    </xf>
    <xf numFmtId="49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right" wrapText="1"/>
    </xf>
    <xf numFmtId="49" fontId="0" fillId="37" borderId="10" xfId="0" applyNumberFormat="1" applyFont="1" applyFill="1" applyBorder="1" applyAlignment="1">
      <alignment horizontal="left" wrapText="1"/>
    </xf>
    <xf numFmtId="2" fontId="0" fillId="37" borderId="1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164" fontId="1" fillId="0" borderId="0" xfId="58" applyNumberFormat="1" applyFont="1" applyFill="1" applyAlignment="1">
      <alignment horizontal="right" vertical="center"/>
    </xf>
    <xf numFmtId="164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>
      <alignment/>
      <protection/>
    </xf>
    <xf numFmtId="164" fontId="1" fillId="0" borderId="10" xfId="58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wrapText="1"/>
    </xf>
    <xf numFmtId="164" fontId="1" fillId="0" borderId="17" xfId="58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4" fontId="1" fillId="0" borderId="18" xfId="58" applyNumberFormat="1" applyFont="1" applyFill="1" applyBorder="1" applyAlignment="1">
      <alignment horizontal="right" vertical="center"/>
    </xf>
    <xf numFmtId="164" fontId="1" fillId="0" borderId="14" xfId="58" applyNumberFormat="1" applyFont="1" applyFill="1" applyBorder="1" applyAlignment="1">
      <alignment horizontal="right" vertical="center"/>
    </xf>
    <xf numFmtId="164" fontId="1" fillId="0" borderId="19" xfId="58" applyNumberFormat="1" applyFont="1" applyFill="1" applyBorder="1" applyAlignment="1">
      <alignment horizontal="right" vertical="center"/>
    </xf>
    <xf numFmtId="0" fontId="21" fillId="0" borderId="10" xfId="54" applyNumberFormat="1" applyFont="1" applyBorder="1" applyAlignment="1">
      <alignment vertical="top" wrapText="1"/>
      <protection/>
    </xf>
    <xf numFmtId="0" fontId="22" fillId="0" borderId="10" xfId="54" applyNumberFormat="1" applyFont="1" applyBorder="1" applyAlignment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3" fontId="0" fillId="0" borderId="20" xfId="61" applyFont="1" applyBorder="1" applyAlignment="1">
      <alignment horizontal="center" vertical="center" wrapText="1"/>
    </xf>
    <xf numFmtId="43" fontId="0" fillId="0" borderId="21" xfId="61" applyFont="1" applyBorder="1" applyAlignment="1">
      <alignment horizontal="center" vertical="center" wrapText="1"/>
    </xf>
    <xf numFmtId="43" fontId="0" fillId="0" borderId="22" xfId="61" applyFont="1" applyBorder="1" applyAlignment="1">
      <alignment horizontal="center" vertical="center" wrapText="1"/>
    </xf>
    <xf numFmtId="43" fontId="0" fillId="0" borderId="23" xfId="61" applyFont="1" applyBorder="1" applyAlignment="1">
      <alignment horizontal="center" vertical="center" wrapText="1"/>
    </xf>
    <xf numFmtId="43" fontId="0" fillId="0" borderId="24" xfId="61" applyFont="1" applyBorder="1" applyAlignment="1">
      <alignment horizontal="center" vertical="center" wrapText="1"/>
    </xf>
    <xf numFmtId="43" fontId="0" fillId="0" borderId="25" xfId="6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8" borderId="10" xfId="54" applyNumberFormat="1" applyFont="1" applyFill="1" applyBorder="1" applyAlignment="1">
      <alignment vertical="top" wrapText="1"/>
      <protection/>
    </xf>
    <xf numFmtId="0" fontId="42" fillId="0" borderId="10" xfId="54" applyNumberFormat="1" applyFont="1" applyBorder="1" applyAlignment="1">
      <alignment vertical="top" wrapText="1"/>
      <protection/>
    </xf>
    <xf numFmtId="0" fontId="42" fillId="0" borderId="10" xfId="54" applyNumberFormat="1" applyFont="1" applyBorder="1" applyAlignment="1">
      <alignment horizontal="center" vertical="top" wrapText="1"/>
      <protection/>
    </xf>
    <xf numFmtId="0" fontId="22" fillId="38" borderId="10" xfId="54" applyNumberFormat="1" applyFont="1" applyFill="1" applyBorder="1" applyAlignment="1">
      <alignment horizontal="left" vertical="top" wrapText="1"/>
      <protection/>
    </xf>
    <xf numFmtId="0" fontId="22" fillId="38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zoomScale="75" zoomScaleNormal="75" zoomScalePageLayoutView="0" workbookViewId="0" topLeftCell="I2">
      <selection activeCell="AW11" sqref="AW11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3.125" style="3" bestFit="1" customWidth="1"/>
    <col min="10" max="10" width="10.25390625" style="3" customWidth="1"/>
    <col min="11" max="11" width="9.75390625" style="3" customWidth="1"/>
    <col min="12" max="12" width="0" style="3" hidden="1" customWidth="1"/>
    <col min="13" max="13" width="9.75390625" style="3" customWidth="1"/>
    <col min="14" max="14" width="12.00390625" style="3" customWidth="1"/>
    <col min="15" max="15" width="10.25390625" style="3" customWidth="1"/>
    <col min="16" max="16" width="0" style="3" hidden="1" customWidth="1"/>
    <col min="17" max="17" width="12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86" t="s">
        <v>302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83" t="s">
        <v>86</v>
      </c>
      <c r="D5" s="83"/>
      <c r="E5" s="83"/>
      <c r="F5" s="83" t="s">
        <v>87</v>
      </c>
      <c r="G5" s="83" t="s">
        <v>88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 t="s">
        <v>89</v>
      </c>
      <c r="U5" s="83"/>
      <c r="V5" s="83"/>
      <c r="W5" s="83"/>
      <c r="X5" s="83"/>
      <c r="Y5" s="83"/>
      <c r="Z5" s="83"/>
      <c r="AA5" s="83"/>
      <c r="AB5" s="83"/>
      <c r="AC5" s="83" t="s">
        <v>90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91</v>
      </c>
      <c r="B6" s="1"/>
      <c r="C6" s="83"/>
      <c r="D6" s="83"/>
      <c r="E6" s="83"/>
      <c r="F6" s="83"/>
      <c r="G6" s="83"/>
      <c r="H6" s="83" t="s">
        <v>92</v>
      </c>
      <c r="I6" s="83"/>
      <c r="J6" s="83"/>
      <c r="K6" s="83"/>
      <c r="L6" s="83" t="s">
        <v>93</v>
      </c>
      <c r="M6" s="83"/>
      <c r="N6" s="83"/>
      <c r="O6" s="83"/>
      <c r="P6" s="83" t="s">
        <v>94</v>
      </c>
      <c r="Q6" s="83"/>
      <c r="R6" s="83"/>
      <c r="S6" s="83"/>
      <c r="T6" s="83"/>
      <c r="U6" s="83" t="s">
        <v>581</v>
      </c>
      <c r="V6" s="83"/>
      <c r="W6" s="83"/>
      <c r="X6" s="83" t="s">
        <v>582</v>
      </c>
      <c r="Y6" s="84" t="s">
        <v>583</v>
      </c>
      <c r="Z6" s="83" t="s">
        <v>95</v>
      </c>
      <c r="AA6" s="83"/>
      <c r="AB6" s="83"/>
      <c r="AC6" s="8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96</v>
      </c>
      <c r="B7" s="1"/>
      <c r="C7" s="83"/>
      <c r="D7" s="83"/>
      <c r="E7" s="83"/>
      <c r="F7" s="83"/>
      <c r="G7" s="83"/>
      <c r="H7" s="4"/>
      <c r="I7" s="4" t="s">
        <v>97</v>
      </c>
      <c r="J7" s="4" t="s">
        <v>98</v>
      </c>
      <c r="K7" s="4" t="s">
        <v>99</v>
      </c>
      <c r="L7" s="4"/>
      <c r="M7" s="4" t="s">
        <v>97</v>
      </c>
      <c r="N7" s="4" t="s">
        <v>98</v>
      </c>
      <c r="O7" s="4" t="s">
        <v>99</v>
      </c>
      <c r="P7" s="4"/>
      <c r="Q7" s="4" t="s">
        <v>97</v>
      </c>
      <c r="R7" s="4" t="s">
        <v>98</v>
      </c>
      <c r="S7" s="4" t="s">
        <v>99</v>
      </c>
      <c r="T7" s="83"/>
      <c r="U7" s="4"/>
      <c r="V7" s="4" t="s">
        <v>100</v>
      </c>
      <c r="W7" s="4" t="s">
        <v>101</v>
      </c>
      <c r="X7" s="83"/>
      <c r="Y7" s="84"/>
      <c r="Z7" s="4"/>
      <c r="AA7" s="5" t="s">
        <v>584</v>
      </c>
      <c r="AB7" s="5" t="s">
        <v>585</v>
      </c>
      <c r="AC7" s="8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102</v>
      </c>
      <c r="B8" s="6"/>
      <c r="C8" s="4" t="s">
        <v>103</v>
      </c>
      <c r="D8" s="4" t="s">
        <v>104</v>
      </c>
      <c r="E8" s="4" t="s">
        <v>105</v>
      </c>
      <c r="F8" s="4" t="s">
        <v>106</v>
      </c>
      <c r="G8" s="4"/>
      <c r="H8" s="4"/>
      <c r="I8" s="4" t="s">
        <v>107</v>
      </c>
      <c r="J8" s="4" t="s">
        <v>108</v>
      </c>
      <c r="K8" s="4" t="s">
        <v>109</v>
      </c>
      <c r="L8" s="4"/>
      <c r="M8" s="4" t="s">
        <v>110</v>
      </c>
      <c r="N8" s="4" t="s">
        <v>111</v>
      </c>
      <c r="O8" s="4" t="s">
        <v>112</v>
      </c>
      <c r="P8" s="4"/>
      <c r="Q8" s="4" t="s">
        <v>113</v>
      </c>
      <c r="R8" s="4" t="s">
        <v>114</v>
      </c>
      <c r="S8" s="4" t="s">
        <v>115</v>
      </c>
      <c r="T8" s="4"/>
      <c r="U8" s="4"/>
      <c r="V8" s="4" t="s">
        <v>116</v>
      </c>
      <c r="W8" s="4" t="s">
        <v>117</v>
      </c>
      <c r="X8" s="4" t="s">
        <v>118</v>
      </c>
      <c r="Y8" s="5" t="s">
        <v>119</v>
      </c>
      <c r="Z8" s="4"/>
      <c r="AA8" s="5" t="s">
        <v>120</v>
      </c>
      <c r="AB8" s="5" t="s">
        <v>121</v>
      </c>
      <c r="AC8" s="4" t="s">
        <v>122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123</v>
      </c>
      <c r="B9" s="7"/>
      <c r="C9" s="8" t="s">
        <v>124</v>
      </c>
      <c r="D9" s="9" t="s">
        <v>125</v>
      </c>
      <c r="E9" s="10" t="s">
        <v>126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38389.09999999999</v>
      </c>
      <c r="W9" s="12">
        <f>W10+W54+W56+W60</f>
        <v>26173.913999999997</v>
      </c>
      <c r="X9" s="12">
        <f>X10+X54+X56+X60</f>
        <v>89690.99099999998</v>
      </c>
      <c r="Y9" s="12">
        <f>Y10+Y54+Y56+Y60-0.1</f>
        <v>69983.073</v>
      </c>
      <c r="Z9" s="13">
        <f>Z10+Z54+Z57+Z60</f>
        <v>0</v>
      </c>
      <c r="AA9" s="12">
        <f>AA10+AA54+AA56+AA60-0.1</f>
        <v>72195.909</v>
      </c>
      <c r="AB9" s="12">
        <f>AB10+AB54+AB56+AB60+AB63</f>
        <v>73707.454</v>
      </c>
      <c r="AC9" s="11"/>
      <c r="AD9" s="1"/>
      <c r="AE9" s="1"/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1160</v>
      </c>
      <c r="AP9" s="1" t="s">
        <v>1161</v>
      </c>
      <c r="AQ9" s="1" t="s">
        <v>1162</v>
      </c>
      <c r="AR9" s="1" t="s">
        <v>1163</v>
      </c>
      <c r="AS9" s="1" t="s">
        <v>1164</v>
      </c>
      <c r="AT9" s="1" t="s">
        <v>1165</v>
      </c>
      <c r="AU9" s="1" t="s">
        <v>1166</v>
      </c>
      <c r="AV9" s="1" t="s">
        <v>1167</v>
      </c>
      <c r="AW9" s="1"/>
      <c r="AX9" s="1"/>
      <c r="AY9" s="1"/>
      <c r="AZ9" s="1"/>
    </row>
    <row r="10" spans="1:52" ht="88.5" customHeight="1">
      <c r="A10" s="1" t="s">
        <v>1168</v>
      </c>
      <c r="B10" s="14"/>
      <c r="C10" s="8" t="s">
        <v>1169</v>
      </c>
      <c r="D10" s="15" t="s">
        <v>1170</v>
      </c>
      <c r="E10" s="16" t="s">
        <v>1171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V11+V20+V21+V22+V27+V30+V33+V38+V39+V40+V47+V49+V26</f>
        <v>35847.399999999994</v>
      </c>
      <c r="W10" s="12">
        <f>SUM(W11:W53)</f>
        <v>24528.506</v>
      </c>
      <c r="X10" s="12">
        <f>SUM(X11:X53)</f>
        <v>88778.94299999998</v>
      </c>
      <c r="Y10" s="17">
        <f>SUM(Y11:Y53)</f>
        <v>68647.459</v>
      </c>
      <c r="Z10" s="13">
        <f>SUM(Z11:Z51)</f>
        <v>0</v>
      </c>
      <c r="AA10" s="17">
        <f>SUM(AA11:AA53)</f>
        <v>71477.295</v>
      </c>
      <c r="AB10" s="17">
        <f>SUM(AB11:AB53)</f>
        <v>72988.73999999999</v>
      </c>
      <c r="AC10" s="11"/>
      <c r="AD10" s="1"/>
      <c r="AE10" s="1"/>
      <c r="AF10" s="1" t="s">
        <v>1172</v>
      </c>
      <c r="AG10" s="1" t="s">
        <v>1173</v>
      </c>
      <c r="AH10" s="1" t="s">
        <v>1174</v>
      </c>
      <c r="AI10" s="1" t="s">
        <v>1175</v>
      </c>
      <c r="AJ10" s="1" t="s">
        <v>1176</v>
      </c>
      <c r="AK10" s="1" t="s">
        <v>1177</v>
      </c>
      <c r="AL10" s="1" t="s">
        <v>1178</v>
      </c>
      <c r="AM10" s="1" t="s">
        <v>1179</v>
      </c>
      <c r="AN10" s="1" t="s">
        <v>1180</v>
      </c>
      <c r="AO10" s="1" t="s">
        <v>1181</v>
      </c>
      <c r="AP10" s="1" t="s">
        <v>1182</v>
      </c>
      <c r="AQ10" s="1" t="s">
        <v>1183</v>
      </c>
      <c r="AR10" s="1" t="s">
        <v>1184</v>
      </c>
      <c r="AS10" s="1" t="s">
        <v>1185</v>
      </c>
      <c r="AT10" s="1" t="s">
        <v>1186</v>
      </c>
      <c r="AU10" s="1" t="s">
        <v>1187</v>
      </c>
      <c r="AV10" s="1" t="s">
        <v>1188</v>
      </c>
      <c r="AW10" s="1"/>
      <c r="AX10" s="1"/>
      <c r="AY10" s="1"/>
      <c r="AZ10" s="1"/>
    </row>
    <row r="11" spans="1:52" ht="229.5" customHeight="1">
      <c r="A11" s="1"/>
      <c r="B11" s="14"/>
      <c r="C11" s="8" t="s">
        <v>1189</v>
      </c>
      <c r="D11" s="18" t="s">
        <v>1190</v>
      </c>
      <c r="E11" s="19" t="s">
        <v>1191</v>
      </c>
      <c r="F11" s="20" t="s">
        <v>568</v>
      </c>
      <c r="G11" s="11"/>
      <c r="H11" s="11"/>
      <c r="I11" s="21" t="s">
        <v>1192</v>
      </c>
      <c r="J11" s="20" t="s">
        <v>1193</v>
      </c>
      <c r="K11" s="22">
        <v>38718</v>
      </c>
      <c r="L11" s="11"/>
      <c r="M11" s="11"/>
      <c r="N11" s="11"/>
      <c r="O11" s="11"/>
      <c r="P11" s="11"/>
      <c r="Q11" s="21" t="s">
        <v>566</v>
      </c>
      <c r="R11" s="23" t="s">
        <v>1194</v>
      </c>
      <c r="S11" s="24" t="s">
        <v>1195</v>
      </c>
      <c r="T11" s="11"/>
      <c r="U11" s="11"/>
      <c r="V11" s="12">
        <f>11807.7-63</f>
        <v>11744.7</v>
      </c>
      <c r="W11" s="12">
        <v>10632.977</v>
      </c>
      <c r="X11" s="12">
        <v>11962.8</v>
      </c>
      <c r="Y11" s="17">
        <v>15225.4</v>
      </c>
      <c r="Z11" s="13"/>
      <c r="AA11" s="17">
        <v>17814.6</v>
      </c>
      <c r="AB11" s="62">
        <v>20651.3</v>
      </c>
      <c r="AC11" s="11"/>
      <c r="AD11" s="1"/>
      <c r="AE11" s="1"/>
      <c r="AF11" s="1" t="s">
        <v>225</v>
      </c>
      <c r="AG11" s="1" t="s">
        <v>226</v>
      </c>
      <c r="AH11" s="1" t="s">
        <v>227</v>
      </c>
      <c r="AI11" s="1" t="s">
        <v>228</v>
      </c>
      <c r="AJ11" s="1" t="s">
        <v>229</v>
      </c>
      <c r="AK11" s="1" t="s">
        <v>230</v>
      </c>
      <c r="AL11" s="1" t="s">
        <v>231</v>
      </c>
      <c r="AM11" s="1" t="s">
        <v>232</v>
      </c>
      <c r="AN11" s="1" t="s">
        <v>233</v>
      </c>
      <c r="AO11" s="1" t="s">
        <v>234</v>
      </c>
      <c r="AP11" s="1" t="s">
        <v>235</v>
      </c>
      <c r="AQ11" s="1" t="s">
        <v>236</v>
      </c>
      <c r="AR11" s="1" t="s">
        <v>237</v>
      </c>
      <c r="AS11" s="1" t="s">
        <v>238</v>
      </c>
      <c r="AT11" s="1" t="s">
        <v>239</v>
      </c>
      <c r="AU11" s="1" t="s">
        <v>240</v>
      </c>
      <c r="AV11" s="1" t="s">
        <v>241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242</v>
      </c>
      <c r="D12" s="18" t="s">
        <v>243</v>
      </c>
      <c r="E12" s="19" t="s">
        <v>244</v>
      </c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7"/>
      <c r="Z12" s="13"/>
      <c r="AA12" s="17"/>
      <c r="AB12" s="17"/>
      <c r="AC12" s="11"/>
      <c r="AD12" s="1"/>
      <c r="AE12" s="1"/>
      <c r="AF12" s="1" t="s">
        <v>245</v>
      </c>
      <c r="AG12" s="1" t="s">
        <v>246</v>
      </c>
      <c r="AH12" s="1" t="s">
        <v>247</v>
      </c>
      <c r="AI12" s="1" t="s">
        <v>248</v>
      </c>
      <c r="AJ12" s="1" t="s">
        <v>249</v>
      </c>
      <c r="AK12" s="1" t="s">
        <v>250</v>
      </c>
      <c r="AL12" s="1" t="s">
        <v>251</v>
      </c>
      <c r="AM12" s="1" t="s">
        <v>252</v>
      </c>
      <c r="AN12" s="1" t="s">
        <v>253</v>
      </c>
      <c r="AO12" s="1" t="s">
        <v>254</v>
      </c>
      <c r="AP12" s="1" t="s">
        <v>255</v>
      </c>
      <c r="AQ12" s="1" t="s">
        <v>256</v>
      </c>
      <c r="AR12" s="1" t="s">
        <v>257</v>
      </c>
      <c r="AS12" s="1" t="s">
        <v>258</v>
      </c>
      <c r="AT12" s="1" t="s">
        <v>259</v>
      </c>
      <c r="AU12" s="1" t="s">
        <v>260</v>
      </c>
      <c r="AV12" s="1" t="s">
        <v>261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262</v>
      </c>
      <c r="D13" s="18" t="s">
        <v>263</v>
      </c>
      <c r="E13" s="19" t="s">
        <v>264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7"/>
      <c r="Z13" s="13"/>
      <c r="AA13" s="17"/>
      <c r="AB13" s="17"/>
      <c r="AC13" s="11"/>
      <c r="AD13" s="1"/>
      <c r="AE13" s="1"/>
      <c r="AF13" s="1" t="s">
        <v>265</v>
      </c>
      <c r="AG13" s="1" t="s">
        <v>266</v>
      </c>
      <c r="AH13" s="1" t="s">
        <v>267</v>
      </c>
      <c r="AI13" s="1" t="s">
        <v>268</v>
      </c>
      <c r="AJ13" s="1" t="s">
        <v>269</v>
      </c>
      <c r="AK13" s="1" t="s">
        <v>270</v>
      </c>
      <c r="AL13" s="1" t="s">
        <v>271</v>
      </c>
      <c r="AM13" s="1" t="s">
        <v>272</v>
      </c>
      <c r="AN13" s="1" t="s">
        <v>273</v>
      </c>
      <c r="AO13" s="1" t="s">
        <v>274</v>
      </c>
      <c r="AP13" s="1" t="s">
        <v>275</v>
      </c>
      <c r="AQ13" s="1" t="s">
        <v>276</v>
      </c>
      <c r="AR13" s="1" t="s">
        <v>277</v>
      </c>
      <c r="AS13" s="1" t="s">
        <v>278</v>
      </c>
      <c r="AT13" s="1" t="s">
        <v>279</v>
      </c>
      <c r="AU13" s="1" t="s">
        <v>280</v>
      </c>
      <c r="AV13" s="1" t="s">
        <v>281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282</v>
      </c>
      <c r="D14" s="18" t="s">
        <v>283</v>
      </c>
      <c r="E14" s="19" t="s">
        <v>284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7"/>
      <c r="Z14" s="13"/>
      <c r="AA14" s="17"/>
      <c r="AB14" s="17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285</v>
      </c>
      <c r="D15" s="18" t="s">
        <v>286</v>
      </c>
      <c r="E15" s="19" t="s">
        <v>287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7"/>
      <c r="Z15" s="13"/>
      <c r="AA15" s="17"/>
      <c r="AB15" s="17"/>
      <c r="AC15" s="11"/>
      <c r="AD15" s="1"/>
      <c r="AE15" s="1"/>
      <c r="AF15" s="1" t="s">
        <v>288</v>
      </c>
      <c r="AG15" s="1" t="s">
        <v>289</v>
      </c>
      <c r="AH15" s="1" t="s">
        <v>290</v>
      </c>
      <c r="AI15" s="1" t="s">
        <v>291</v>
      </c>
      <c r="AJ15" s="1" t="s">
        <v>292</v>
      </c>
      <c r="AK15" s="1" t="s">
        <v>293</v>
      </c>
      <c r="AL15" s="1" t="s">
        <v>294</v>
      </c>
      <c r="AM15" s="1" t="s">
        <v>295</v>
      </c>
      <c r="AN15" s="1" t="s">
        <v>296</v>
      </c>
      <c r="AO15" s="1" t="s">
        <v>297</v>
      </c>
      <c r="AP15" s="1" t="s">
        <v>298</v>
      </c>
      <c r="AQ15" s="1" t="s">
        <v>299</v>
      </c>
      <c r="AR15" s="1" t="s">
        <v>300</v>
      </c>
      <c r="AS15" s="1" t="s">
        <v>301</v>
      </c>
      <c r="AT15" s="1" t="s">
        <v>969</v>
      </c>
      <c r="AU15" s="1" t="s">
        <v>970</v>
      </c>
      <c r="AV15" s="1" t="s">
        <v>971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972</v>
      </c>
      <c r="D16" s="18" t="s">
        <v>973</v>
      </c>
      <c r="E16" s="19" t="s">
        <v>974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7"/>
      <c r="Z16" s="13"/>
      <c r="AA16" s="17"/>
      <c r="AB16" s="17"/>
      <c r="AC16" s="11"/>
      <c r="AD16" s="1"/>
      <c r="AE16" s="1"/>
      <c r="AF16" s="1" t="s">
        <v>975</v>
      </c>
      <c r="AG16" s="1" t="s">
        <v>976</v>
      </c>
      <c r="AH16" s="1" t="s">
        <v>977</v>
      </c>
      <c r="AI16" s="1" t="s">
        <v>978</v>
      </c>
      <c r="AJ16" s="1" t="s">
        <v>979</v>
      </c>
      <c r="AK16" s="1" t="s">
        <v>980</v>
      </c>
      <c r="AL16" s="1" t="s">
        <v>981</v>
      </c>
      <c r="AM16" s="1" t="s">
        <v>982</v>
      </c>
      <c r="AN16" s="1" t="s">
        <v>983</v>
      </c>
      <c r="AO16" s="1" t="s">
        <v>984</v>
      </c>
      <c r="AP16" s="1" t="s">
        <v>985</v>
      </c>
      <c r="AQ16" s="1" t="s">
        <v>986</v>
      </c>
      <c r="AR16" s="1" t="s">
        <v>987</v>
      </c>
      <c r="AS16" s="1" t="s">
        <v>988</v>
      </c>
      <c r="AT16" s="1" t="s">
        <v>989</v>
      </c>
      <c r="AU16" s="1" t="s">
        <v>990</v>
      </c>
      <c r="AV16" s="1" t="s">
        <v>991</v>
      </c>
      <c r="AW16" s="1"/>
      <c r="AX16" s="1"/>
      <c r="AY16" s="1"/>
      <c r="AZ16" s="1"/>
    </row>
    <row r="17" spans="1:52" ht="115.5" customHeight="1" hidden="1">
      <c r="A17" s="1"/>
      <c r="B17" s="14"/>
      <c r="C17" s="8" t="s">
        <v>992</v>
      </c>
      <c r="D17" s="18" t="s">
        <v>993</v>
      </c>
      <c r="E17" s="19" t="s">
        <v>994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7"/>
      <c r="Z17" s="13"/>
      <c r="AA17" s="17"/>
      <c r="AB17" s="17"/>
      <c r="AC17" s="11"/>
      <c r="AD17" s="1"/>
      <c r="AE17" s="1"/>
      <c r="AF17" s="1" t="s">
        <v>995</v>
      </c>
      <c r="AG17" s="1" t="s">
        <v>996</v>
      </c>
      <c r="AH17" s="1" t="s">
        <v>997</v>
      </c>
      <c r="AI17" s="1" t="s">
        <v>998</v>
      </c>
      <c r="AJ17" s="1" t="s">
        <v>709</v>
      </c>
      <c r="AK17" s="1" t="s">
        <v>710</v>
      </c>
      <c r="AL17" s="1" t="s">
        <v>711</v>
      </c>
      <c r="AM17" s="1" t="s">
        <v>712</v>
      </c>
      <c r="AN17" s="1" t="s">
        <v>713</v>
      </c>
      <c r="AO17" s="1" t="s">
        <v>714</v>
      </c>
      <c r="AP17" s="1" t="s">
        <v>715</v>
      </c>
      <c r="AQ17" s="1" t="s">
        <v>716</v>
      </c>
      <c r="AR17" s="1" t="s">
        <v>717</v>
      </c>
      <c r="AS17" s="1" t="s">
        <v>718</v>
      </c>
      <c r="AT17" s="1" t="s">
        <v>719</v>
      </c>
      <c r="AU17" s="1" t="s">
        <v>720</v>
      </c>
      <c r="AV17" s="1" t="s">
        <v>721</v>
      </c>
      <c r="AW17" s="1"/>
      <c r="AX17" s="1"/>
      <c r="AY17" s="1"/>
      <c r="AZ17" s="1"/>
    </row>
    <row r="18" spans="1:52" ht="150" customHeight="1">
      <c r="A18" s="1"/>
      <c r="B18" s="14"/>
      <c r="C18" s="8" t="s">
        <v>722</v>
      </c>
      <c r="D18" s="18" t="s">
        <v>723</v>
      </c>
      <c r="E18" s="19" t="s">
        <v>724</v>
      </c>
      <c r="F18" s="20" t="s">
        <v>569</v>
      </c>
      <c r="G18" s="11"/>
      <c r="H18" s="11"/>
      <c r="I18" s="21" t="s">
        <v>1192</v>
      </c>
      <c r="J18" s="20" t="s">
        <v>1193</v>
      </c>
      <c r="K18" s="22">
        <v>38718</v>
      </c>
      <c r="L18" s="11"/>
      <c r="M18" s="11"/>
      <c r="N18" s="11"/>
      <c r="O18" s="11"/>
      <c r="P18" s="11"/>
      <c r="Q18" s="21" t="s">
        <v>360</v>
      </c>
      <c r="R18" s="23" t="s">
        <v>897</v>
      </c>
      <c r="S18" s="24" t="s">
        <v>1195</v>
      </c>
      <c r="T18" s="11"/>
      <c r="U18" s="11"/>
      <c r="V18" s="12"/>
      <c r="W18" s="12"/>
      <c r="X18" s="12">
        <v>500.5</v>
      </c>
      <c r="Y18" s="17">
        <v>534.1</v>
      </c>
      <c r="Z18" s="13"/>
      <c r="AA18" s="17">
        <v>99.3</v>
      </c>
      <c r="AB18" s="17"/>
      <c r="AC18" s="11"/>
      <c r="AD18" s="1"/>
      <c r="AE18" s="1"/>
      <c r="AF18" s="1" t="s">
        <v>725</v>
      </c>
      <c r="AG18" s="1" t="s">
        <v>726</v>
      </c>
      <c r="AH18" s="1" t="s">
        <v>727</v>
      </c>
      <c r="AI18" s="1" t="s">
        <v>728</v>
      </c>
      <c r="AJ18" s="1" t="s">
        <v>729</v>
      </c>
      <c r="AK18" s="1" t="s">
        <v>730</v>
      </c>
      <c r="AL18" s="1" t="s">
        <v>731</v>
      </c>
      <c r="AM18" s="1" t="s">
        <v>732</v>
      </c>
      <c r="AN18" s="1" t="s">
        <v>733</v>
      </c>
      <c r="AO18" s="1" t="s">
        <v>734</v>
      </c>
      <c r="AP18" s="1" t="s">
        <v>735</v>
      </c>
      <c r="AQ18" s="1" t="s">
        <v>736</v>
      </c>
      <c r="AR18" s="1" t="s">
        <v>737</v>
      </c>
      <c r="AS18" s="1" t="s">
        <v>0</v>
      </c>
      <c r="AT18" s="1" t="s">
        <v>1</v>
      </c>
      <c r="AU18" s="1" t="s">
        <v>2</v>
      </c>
      <c r="AV18" s="1" t="s">
        <v>3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4</v>
      </c>
      <c r="D19" s="18" t="s">
        <v>5</v>
      </c>
      <c r="E19" s="19" t="s">
        <v>6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7"/>
      <c r="Z19" s="13"/>
      <c r="AA19" s="17"/>
      <c r="AB19" s="17"/>
      <c r="AC19" s="11"/>
      <c r="AD19" s="1"/>
      <c r="AE19" s="1"/>
      <c r="AF19" s="1" t="s">
        <v>7</v>
      </c>
      <c r="AG19" s="1" t="s">
        <v>8</v>
      </c>
      <c r="AH19" s="1" t="s">
        <v>9</v>
      </c>
      <c r="AI19" s="1" t="s">
        <v>10</v>
      </c>
      <c r="AJ19" s="1" t="s">
        <v>11</v>
      </c>
      <c r="AK19" s="1" t="s">
        <v>12</v>
      </c>
      <c r="AL19" s="1" t="s">
        <v>13</v>
      </c>
      <c r="AM19" s="1" t="s">
        <v>14</v>
      </c>
      <c r="AN19" s="1" t="s">
        <v>15</v>
      </c>
      <c r="AO19" s="1" t="s">
        <v>16</v>
      </c>
      <c r="AP19" s="1" t="s">
        <v>17</v>
      </c>
      <c r="AQ19" s="1" t="s">
        <v>18</v>
      </c>
      <c r="AR19" s="1" t="s">
        <v>19</v>
      </c>
      <c r="AS19" s="1" t="s">
        <v>20</v>
      </c>
      <c r="AT19" s="1" t="s">
        <v>21</v>
      </c>
      <c r="AU19" s="1" t="s">
        <v>22</v>
      </c>
      <c r="AV19" s="1" t="s">
        <v>23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242</v>
      </c>
      <c r="D20" s="18" t="s">
        <v>25</v>
      </c>
      <c r="E20" s="19" t="s">
        <v>26</v>
      </c>
      <c r="F20" s="26" t="s">
        <v>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1" t="s">
        <v>578</v>
      </c>
      <c r="R20" s="23" t="s">
        <v>29</v>
      </c>
      <c r="S20" s="24" t="s">
        <v>1195</v>
      </c>
      <c r="T20" s="11"/>
      <c r="U20" s="11"/>
      <c r="V20" s="12">
        <f>462</f>
        <v>462</v>
      </c>
      <c r="W20" s="12"/>
      <c r="X20" s="12">
        <v>8049.275</v>
      </c>
      <c r="Y20" s="17">
        <f>420+8628</f>
        <v>9048</v>
      </c>
      <c r="Z20" s="13"/>
      <c r="AA20" s="17">
        <v>10564.9</v>
      </c>
      <c r="AB20" s="68">
        <v>10664.205</v>
      </c>
      <c r="AC20" s="11"/>
      <c r="AD20" s="1"/>
      <c r="AE20" s="1"/>
      <c r="AF20" s="1" t="s">
        <v>30</v>
      </c>
      <c r="AG20" s="1" t="s">
        <v>31</v>
      </c>
      <c r="AH20" s="1" t="s">
        <v>32</v>
      </c>
      <c r="AI20" s="1" t="s">
        <v>33</v>
      </c>
      <c r="AJ20" s="1" t="s">
        <v>34</v>
      </c>
      <c r="AK20" s="1" t="s">
        <v>35</v>
      </c>
      <c r="AL20" s="1" t="s">
        <v>36</v>
      </c>
      <c r="AM20" s="1" t="s">
        <v>37</v>
      </c>
      <c r="AN20" s="1" t="s">
        <v>38</v>
      </c>
      <c r="AO20" s="1" t="s">
        <v>39</v>
      </c>
      <c r="AP20" s="1" t="s">
        <v>40</v>
      </c>
      <c r="AQ20" s="1" t="s">
        <v>41</v>
      </c>
      <c r="AR20" s="1" t="s">
        <v>42</v>
      </c>
      <c r="AS20" s="1" t="s">
        <v>43</v>
      </c>
      <c r="AT20" s="1" t="s">
        <v>44</v>
      </c>
      <c r="AU20" s="1" t="s">
        <v>45</v>
      </c>
      <c r="AV20" s="1" t="s">
        <v>46</v>
      </c>
      <c r="AW20" s="1"/>
      <c r="AX20" s="1"/>
      <c r="AY20" s="1"/>
      <c r="AZ20" s="1"/>
    </row>
    <row r="21" spans="1:52" ht="191.25">
      <c r="A21" s="1"/>
      <c r="B21" s="25"/>
      <c r="C21" s="8" t="s">
        <v>262</v>
      </c>
      <c r="D21" s="18" t="s">
        <v>48</v>
      </c>
      <c r="E21" s="19" t="s">
        <v>49</v>
      </c>
      <c r="F21" s="26" t="s">
        <v>570</v>
      </c>
      <c r="G21" s="11"/>
      <c r="H21" s="11"/>
      <c r="I21" s="21" t="s">
        <v>1192</v>
      </c>
      <c r="J21" s="20" t="s">
        <v>1193</v>
      </c>
      <c r="K21" s="22">
        <v>38718</v>
      </c>
      <c r="L21" s="11"/>
      <c r="M21" s="11"/>
      <c r="N21" s="11"/>
      <c r="O21" s="11"/>
      <c r="P21" s="11"/>
      <c r="Q21" s="21" t="s">
        <v>557</v>
      </c>
      <c r="R21" s="23" t="s">
        <v>579</v>
      </c>
      <c r="S21" s="24" t="s">
        <v>1195</v>
      </c>
      <c r="T21" s="11"/>
      <c r="U21" s="11"/>
      <c r="V21" s="12">
        <f>74.9+107.6</f>
        <v>182.5</v>
      </c>
      <c r="W21" s="12">
        <v>132.115</v>
      </c>
      <c r="X21" s="12">
        <v>26454.7</v>
      </c>
      <c r="Y21" s="17">
        <v>1344.6</v>
      </c>
      <c r="Z21" s="13"/>
      <c r="AA21" s="17">
        <v>4085</v>
      </c>
      <c r="AB21" s="65">
        <v>85</v>
      </c>
      <c r="AC21" s="11"/>
      <c r="AD21" s="1"/>
      <c r="AE21" s="1"/>
      <c r="AF21" s="1" t="s">
        <v>51</v>
      </c>
      <c r="AG21" s="1" t="s">
        <v>52</v>
      </c>
      <c r="AH21" s="1" t="s">
        <v>53</v>
      </c>
      <c r="AI21" s="1" t="s">
        <v>54</v>
      </c>
      <c r="AJ21" s="1" t="s">
        <v>55</v>
      </c>
      <c r="AK21" s="1" t="s">
        <v>56</v>
      </c>
      <c r="AL21" s="1" t="s">
        <v>57</v>
      </c>
      <c r="AM21" s="1" t="s">
        <v>58</v>
      </c>
      <c r="AN21" s="1" t="s">
        <v>59</v>
      </c>
      <c r="AO21" s="1" t="s">
        <v>60</v>
      </c>
      <c r="AP21" s="1" t="s">
        <v>61</v>
      </c>
      <c r="AQ21" s="1" t="s">
        <v>1108</v>
      </c>
      <c r="AR21" s="1" t="s">
        <v>1109</v>
      </c>
      <c r="AS21" s="1" t="s">
        <v>1110</v>
      </c>
      <c r="AT21" s="1" t="s">
        <v>1111</v>
      </c>
      <c r="AU21" s="1" t="s">
        <v>1112</v>
      </c>
      <c r="AV21" s="1" t="s">
        <v>1113</v>
      </c>
      <c r="AW21" s="1"/>
      <c r="AX21" s="1"/>
      <c r="AY21" s="1"/>
      <c r="AZ21" s="1"/>
    </row>
    <row r="22" spans="1:52" ht="180">
      <c r="A22" s="1"/>
      <c r="B22" s="25"/>
      <c r="C22" s="8" t="s">
        <v>282</v>
      </c>
      <c r="D22" s="18" t="s">
        <v>1115</v>
      </c>
      <c r="E22" s="19" t="s">
        <v>1116</v>
      </c>
      <c r="F22" s="26" t="s">
        <v>555</v>
      </c>
      <c r="G22" s="11"/>
      <c r="H22" s="11"/>
      <c r="I22" s="21" t="s">
        <v>1192</v>
      </c>
      <c r="J22" s="20" t="s">
        <v>1193</v>
      </c>
      <c r="K22" s="22">
        <v>38718</v>
      </c>
      <c r="L22" s="11"/>
      <c r="M22" s="11"/>
      <c r="N22" s="11"/>
      <c r="O22" s="11"/>
      <c r="P22" s="11"/>
      <c r="Q22" s="21" t="s">
        <v>556</v>
      </c>
      <c r="R22" s="23" t="s">
        <v>1118</v>
      </c>
      <c r="S22" s="24" t="s">
        <v>1195</v>
      </c>
      <c r="T22" s="11"/>
      <c r="U22" s="11"/>
      <c r="V22" s="12">
        <f>5653-50</f>
        <v>5603</v>
      </c>
      <c r="W22" s="12"/>
      <c r="X22" s="12">
        <v>3699.578</v>
      </c>
      <c r="Y22" s="17">
        <v>17447.29</v>
      </c>
      <c r="Z22" s="13"/>
      <c r="AA22" s="17">
        <v>11444.685</v>
      </c>
      <c r="AB22" s="62">
        <v>14038.547</v>
      </c>
      <c r="AC22" s="11"/>
      <c r="AD22" s="1"/>
      <c r="AE22" s="1"/>
      <c r="AF22" s="1" t="s">
        <v>1119</v>
      </c>
      <c r="AG22" s="1" t="s">
        <v>1120</v>
      </c>
      <c r="AH22" s="1" t="s">
        <v>1121</v>
      </c>
      <c r="AI22" s="1" t="s">
        <v>1122</v>
      </c>
      <c r="AJ22" s="1" t="s">
        <v>1123</v>
      </c>
      <c r="AK22" s="1" t="s">
        <v>1124</v>
      </c>
      <c r="AL22" s="1" t="s">
        <v>1125</v>
      </c>
      <c r="AM22" s="1" t="s">
        <v>1126</v>
      </c>
      <c r="AN22" s="1" t="s">
        <v>1127</v>
      </c>
      <c r="AO22" s="1" t="s">
        <v>1128</v>
      </c>
      <c r="AP22" s="1" t="s">
        <v>1129</v>
      </c>
      <c r="AQ22" s="1" t="s">
        <v>1130</v>
      </c>
      <c r="AR22" s="1" t="s">
        <v>1131</v>
      </c>
      <c r="AS22" s="1" t="s">
        <v>1132</v>
      </c>
      <c r="AT22" s="1" t="s">
        <v>1133</v>
      </c>
      <c r="AU22" s="1" t="s">
        <v>1134</v>
      </c>
      <c r="AV22" s="1" t="s">
        <v>1135</v>
      </c>
      <c r="AW22" s="1"/>
      <c r="AX22" s="1"/>
      <c r="AY22" s="1"/>
      <c r="AZ22" s="1"/>
    </row>
    <row r="23" spans="1:52" ht="138.75" customHeight="1" hidden="1">
      <c r="A23" s="1"/>
      <c r="B23" s="25"/>
      <c r="C23" s="8" t="s">
        <v>1136</v>
      </c>
      <c r="D23" s="18" t="s">
        <v>1137</v>
      </c>
      <c r="E23" s="19" t="s">
        <v>1138</v>
      </c>
      <c r="F23" s="26"/>
      <c r="G23" s="11"/>
      <c r="H23" s="11"/>
      <c r="I23" s="21"/>
      <c r="J23" s="20"/>
      <c r="K23" s="22"/>
      <c r="L23" s="11"/>
      <c r="M23" s="11"/>
      <c r="N23" s="11"/>
      <c r="O23" s="11"/>
      <c r="P23" s="11"/>
      <c r="Q23" s="21"/>
      <c r="R23" s="23"/>
      <c r="S23" s="24"/>
      <c r="T23" s="11"/>
      <c r="U23" s="11"/>
      <c r="V23" s="12"/>
      <c r="W23" s="12"/>
      <c r="X23" s="12"/>
      <c r="Y23" s="17"/>
      <c r="Z23" s="13"/>
      <c r="AA23" s="17"/>
      <c r="AB23" s="17"/>
      <c r="AC23" s="11"/>
      <c r="AD23" s="1"/>
      <c r="AE23" s="1"/>
      <c r="AF23" s="1" t="s">
        <v>1139</v>
      </c>
      <c r="AG23" s="1" t="s">
        <v>1140</v>
      </c>
      <c r="AH23" s="1" t="s">
        <v>1141</v>
      </c>
      <c r="AI23" s="1" t="s">
        <v>1142</v>
      </c>
      <c r="AJ23" s="1" t="s">
        <v>1143</v>
      </c>
      <c r="AK23" s="1" t="s">
        <v>1144</v>
      </c>
      <c r="AL23" s="1" t="s">
        <v>1145</v>
      </c>
      <c r="AM23" s="1" t="s">
        <v>1146</v>
      </c>
      <c r="AN23" s="1" t="s">
        <v>1147</v>
      </c>
      <c r="AO23" s="1" t="s">
        <v>1148</v>
      </c>
      <c r="AP23" s="1" t="s">
        <v>1149</v>
      </c>
      <c r="AQ23" s="1" t="s">
        <v>1150</v>
      </c>
      <c r="AR23" s="1" t="s">
        <v>1151</v>
      </c>
      <c r="AS23" s="1" t="s">
        <v>1152</v>
      </c>
      <c r="AT23" s="1" t="s">
        <v>1153</v>
      </c>
      <c r="AU23" s="1" t="s">
        <v>1154</v>
      </c>
      <c r="AV23" s="1" t="s">
        <v>1155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1156</v>
      </c>
      <c r="D24" s="18" t="s">
        <v>1157</v>
      </c>
      <c r="E24" s="19" t="s">
        <v>1158</v>
      </c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7"/>
      <c r="Z24" s="13"/>
      <c r="AA24" s="17"/>
      <c r="AB24" s="17"/>
      <c r="AC24" s="11"/>
      <c r="AD24" s="1"/>
      <c r="AE24" s="1"/>
      <c r="AF24" s="1" t="s">
        <v>1159</v>
      </c>
      <c r="AG24" s="1" t="s">
        <v>440</v>
      </c>
      <c r="AH24" s="1" t="s">
        <v>441</v>
      </c>
      <c r="AI24" s="1" t="s">
        <v>442</v>
      </c>
      <c r="AJ24" s="1" t="s">
        <v>443</v>
      </c>
      <c r="AK24" s="1" t="s">
        <v>444</v>
      </c>
      <c r="AL24" s="1" t="s">
        <v>445</v>
      </c>
      <c r="AM24" s="1" t="s">
        <v>446</v>
      </c>
      <c r="AN24" s="1" t="s">
        <v>801</v>
      </c>
      <c r="AO24" s="1" t="s">
        <v>802</v>
      </c>
      <c r="AP24" s="1" t="s">
        <v>803</v>
      </c>
      <c r="AQ24" s="1" t="s">
        <v>804</v>
      </c>
      <c r="AR24" s="1" t="s">
        <v>805</v>
      </c>
      <c r="AS24" s="1" t="s">
        <v>806</v>
      </c>
      <c r="AT24" s="1" t="s">
        <v>807</v>
      </c>
      <c r="AU24" s="1" t="s">
        <v>808</v>
      </c>
      <c r="AV24" s="1" t="s">
        <v>809</v>
      </c>
      <c r="AW24" s="1"/>
      <c r="AX24" s="1"/>
      <c r="AY24" s="1"/>
      <c r="AZ24" s="1"/>
    </row>
    <row r="25" spans="1:52" ht="167.25" customHeight="1">
      <c r="A25" s="1"/>
      <c r="B25" s="14"/>
      <c r="C25" s="8" t="s">
        <v>285</v>
      </c>
      <c r="D25" s="18" t="s">
        <v>811</v>
      </c>
      <c r="E25" s="19" t="s">
        <v>812</v>
      </c>
      <c r="F25" s="26" t="s">
        <v>852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 t="s">
        <v>558</v>
      </c>
      <c r="R25" s="11"/>
      <c r="S25" s="11"/>
      <c r="T25" s="11"/>
      <c r="U25" s="11"/>
      <c r="V25" s="12"/>
      <c r="W25" s="12"/>
      <c r="X25" s="12"/>
      <c r="Y25" s="17">
        <v>686</v>
      </c>
      <c r="Z25" s="13"/>
      <c r="AA25" s="17">
        <v>526</v>
      </c>
      <c r="AB25" s="17">
        <v>686</v>
      </c>
      <c r="AC25" s="11"/>
      <c r="AD25" s="1"/>
      <c r="AE25" s="1"/>
      <c r="AF25" s="1" t="s">
        <v>813</v>
      </c>
      <c r="AG25" s="1" t="s">
        <v>814</v>
      </c>
      <c r="AH25" s="1" t="s">
        <v>815</v>
      </c>
      <c r="AI25" s="1" t="s">
        <v>816</v>
      </c>
      <c r="AJ25" s="1" t="s">
        <v>817</v>
      </c>
      <c r="AK25" s="1" t="s">
        <v>818</v>
      </c>
      <c r="AL25" s="1" t="s">
        <v>819</v>
      </c>
      <c r="AM25" s="1" t="s">
        <v>820</v>
      </c>
      <c r="AN25" s="1" t="s">
        <v>821</v>
      </c>
      <c r="AO25" s="1" t="s">
        <v>822</v>
      </c>
      <c r="AP25" s="1" t="s">
        <v>823</v>
      </c>
      <c r="AQ25" s="1" t="s">
        <v>824</v>
      </c>
      <c r="AR25" s="1" t="s">
        <v>825</v>
      </c>
      <c r="AS25" s="1" t="s">
        <v>826</v>
      </c>
      <c r="AT25" s="1" t="s">
        <v>827</v>
      </c>
      <c r="AU25" s="1" t="s">
        <v>828</v>
      </c>
      <c r="AV25" s="1" t="s">
        <v>829</v>
      </c>
      <c r="AW25" s="1"/>
      <c r="AX25" s="1"/>
      <c r="AY25" s="1"/>
      <c r="AZ25" s="1"/>
    </row>
    <row r="26" spans="1:52" ht="168.75">
      <c r="A26" s="1"/>
      <c r="B26" s="14"/>
      <c r="C26" s="8" t="s">
        <v>972</v>
      </c>
      <c r="D26" s="18" t="s">
        <v>831</v>
      </c>
      <c r="E26" s="19" t="s">
        <v>832</v>
      </c>
      <c r="F26" s="26" t="s">
        <v>852</v>
      </c>
      <c r="G26" s="11"/>
      <c r="H26" s="11"/>
      <c r="I26" s="21" t="s">
        <v>1192</v>
      </c>
      <c r="J26" s="20" t="s">
        <v>1193</v>
      </c>
      <c r="K26" s="22">
        <v>38718</v>
      </c>
      <c r="L26" s="11"/>
      <c r="M26" s="11"/>
      <c r="N26" s="11"/>
      <c r="O26" s="11"/>
      <c r="P26" s="11"/>
      <c r="Q26" s="21" t="s">
        <v>558</v>
      </c>
      <c r="R26" s="23" t="s">
        <v>853</v>
      </c>
      <c r="S26" s="24" t="s">
        <v>1195</v>
      </c>
      <c r="T26" s="11"/>
      <c r="U26" s="11"/>
      <c r="V26" s="63">
        <v>367</v>
      </c>
      <c r="W26" s="63">
        <v>161.101</v>
      </c>
      <c r="X26" s="63">
        <v>482.6</v>
      </c>
      <c r="Y26" s="17">
        <v>426</v>
      </c>
      <c r="Z26" s="27"/>
      <c r="AA26" s="17">
        <v>296</v>
      </c>
      <c r="AB26" s="62">
        <v>136</v>
      </c>
      <c r="AC26" s="11"/>
      <c r="AD26" s="1"/>
      <c r="AE26" s="1"/>
      <c r="AF26" s="1" t="s">
        <v>833</v>
      </c>
      <c r="AG26" s="1" t="s">
        <v>834</v>
      </c>
      <c r="AH26" s="1" t="s">
        <v>835</v>
      </c>
      <c r="AI26" s="1" t="s">
        <v>836</v>
      </c>
      <c r="AJ26" s="1" t="s">
        <v>837</v>
      </c>
      <c r="AK26" s="1" t="s">
        <v>838</v>
      </c>
      <c r="AL26" s="1" t="s">
        <v>839</v>
      </c>
      <c r="AM26" s="1" t="s">
        <v>840</v>
      </c>
      <c r="AN26" s="1" t="s">
        <v>841</v>
      </c>
      <c r="AO26" s="1" t="s">
        <v>842</v>
      </c>
      <c r="AP26" s="1" t="s">
        <v>843</v>
      </c>
      <c r="AQ26" s="1" t="s">
        <v>844</v>
      </c>
      <c r="AR26" s="1" t="s">
        <v>845</v>
      </c>
      <c r="AS26" s="1" t="s">
        <v>846</v>
      </c>
      <c r="AT26" s="1" t="s">
        <v>847</v>
      </c>
      <c r="AU26" s="1" t="s">
        <v>848</v>
      </c>
      <c r="AV26" s="1" t="s">
        <v>849</v>
      </c>
      <c r="AW26" s="1"/>
      <c r="AX26" s="1"/>
      <c r="AY26" s="1"/>
      <c r="AZ26" s="1"/>
    </row>
    <row r="27" spans="1:52" ht="168.75">
      <c r="A27" s="1"/>
      <c r="B27" s="14"/>
      <c r="C27" s="8" t="s">
        <v>992</v>
      </c>
      <c r="D27" s="18" t="s">
        <v>850</v>
      </c>
      <c r="E27" s="19" t="s">
        <v>851</v>
      </c>
      <c r="F27" s="26" t="s">
        <v>852</v>
      </c>
      <c r="G27" s="11"/>
      <c r="H27" s="11"/>
      <c r="I27" s="21"/>
      <c r="J27" s="20"/>
      <c r="K27" s="22"/>
      <c r="L27" s="11"/>
      <c r="M27" s="11"/>
      <c r="N27" s="11"/>
      <c r="O27" s="11"/>
      <c r="P27" s="11"/>
      <c r="Q27" s="21" t="s">
        <v>558</v>
      </c>
      <c r="R27" s="23"/>
      <c r="S27" s="24"/>
      <c r="T27" s="11"/>
      <c r="U27" s="11"/>
      <c r="V27" s="12"/>
      <c r="W27" s="12"/>
      <c r="X27" s="12">
        <v>172</v>
      </c>
      <c r="Y27" s="17">
        <v>285</v>
      </c>
      <c r="Z27" s="13"/>
      <c r="AA27" s="17">
        <f>200+160</f>
        <v>360</v>
      </c>
      <c r="AB27" s="17">
        <v>200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854</v>
      </c>
      <c r="D28" s="18" t="s">
        <v>855</v>
      </c>
      <c r="E28" s="19" t="s">
        <v>856</v>
      </c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7"/>
      <c r="Z28" s="13"/>
      <c r="AA28" s="17"/>
      <c r="AB28" s="17"/>
      <c r="AC28" s="11"/>
      <c r="AD28" s="1"/>
      <c r="AE28" s="1"/>
      <c r="AF28" s="1" t="s">
        <v>857</v>
      </c>
      <c r="AG28" s="1" t="s">
        <v>858</v>
      </c>
      <c r="AH28" s="1" t="s">
        <v>859</v>
      </c>
      <c r="AI28" s="1" t="s">
        <v>860</v>
      </c>
      <c r="AJ28" s="1" t="s">
        <v>861</v>
      </c>
      <c r="AK28" s="1" t="s">
        <v>862</v>
      </c>
      <c r="AL28" s="1" t="s">
        <v>863</v>
      </c>
      <c r="AM28" s="1" t="s">
        <v>864</v>
      </c>
      <c r="AN28" s="1" t="s">
        <v>865</v>
      </c>
      <c r="AO28" s="1" t="s">
        <v>866</v>
      </c>
      <c r="AP28" s="1" t="s">
        <v>867</v>
      </c>
      <c r="AQ28" s="1" t="s">
        <v>868</v>
      </c>
      <c r="AR28" s="1" t="s">
        <v>869</v>
      </c>
      <c r="AS28" s="1" t="s">
        <v>870</v>
      </c>
      <c r="AT28" s="1" t="s">
        <v>871</v>
      </c>
      <c r="AU28" s="1" t="s">
        <v>872</v>
      </c>
      <c r="AV28" s="1" t="s">
        <v>873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874</v>
      </c>
      <c r="D29" s="18" t="s">
        <v>875</v>
      </c>
      <c r="E29" s="19" t="s">
        <v>876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7"/>
      <c r="Z29" s="13"/>
      <c r="AA29" s="17"/>
      <c r="AB29" s="17"/>
      <c r="AC29" s="11"/>
      <c r="AD29" s="1"/>
      <c r="AE29" s="1"/>
      <c r="AF29" s="1" t="s">
        <v>877</v>
      </c>
      <c r="AG29" s="1" t="s">
        <v>878</v>
      </c>
      <c r="AH29" s="1" t="s">
        <v>879</v>
      </c>
      <c r="AI29" s="1" t="s">
        <v>880</v>
      </c>
      <c r="AJ29" s="1" t="s">
        <v>881</v>
      </c>
      <c r="AK29" s="1" t="s">
        <v>882</v>
      </c>
      <c r="AL29" s="1" t="s">
        <v>883</v>
      </c>
      <c r="AM29" s="1" t="s">
        <v>884</v>
      </c>
      <c r="AN29" s="1" t="s">
        <v>885</v>
      </c>
      <c r="AO29" s="1" t="s">
        <v>886</v>
      </c>
      <c r="AP29" s="1" t="s">
        <v>887</v>
      </c>
      <c r="AQ29" s="1" t="s">
        <v>888</v>
      </c>
      <c r="AR29" s="1" t="s">
        <v>889</v>
      </c>
      <c r="AS29" s="1" t="s">
        <v>890</v>
      </c>
      <c r="AT29" s="1" t="s">
        <v>891</v>
      </c>
      <c r="AU29" s="1" t="s">
        <v>892</v>
      </c>
      <c r="AV29" s="1" t="s">
        <v>893</v>
      </c>
      <c r="AW29" s="1"/>
      <c r="AX29" s="1"/>
      <c r="AY29" s="1"/>
      <c r="AZ29" s="1"/>
    </row>
    <row r="30" spans="1:52" ht="180">
      <c r="A30" s="1"/>
      <c r="B30" s="25"/>
      <c r="C30" s="8" t="s">
        <v>722</v>
      </c>
      <c r="D30" s="18" t="s">
        <v>894</v>
      </c>
      <c r="E30" s="19" t="s">
        <v>895</v>
      </c>
      <c r="F30" s="26" t="s">
        <v>554</v>
      </c>
      <c r="G30" s="11"/>
      <c r="H30" s="11"/>
      <c r="I30" s="21" t="s">
        <v>1192</v>
      </c>
      <c r="J30" s="20" t="s">
        <v>1193</v>
      </c>
      <c r="K30" s="22">
        <v>38718</v>
      </c>
      <c r="L30" s="11"/>
      <c r="M30" s="11"/>
      <c r="N30" s="11"/>
      <c r="O30" s="11"/>
      <c r="P30" s="11"/>
      <c r="Q30" s="21" t="s">
        <v>559</v>
      </c>
      <c r="R30" s="23" t="s">
        <v>897</v>
      </c>
      <c r="S30" s="24" t="s">
        <v>1195</v>
      </c>
      <c r="T30" s="11"/>
      <c r="U30" s="11"/>
      <c r="V30" s="12">
        <f>2157.3+107.1+155.5+18.6</f>
        <v>2438.5</v>
      </c>
      <c r="W30" s="12">
        <v>2433.615</v>
      </c>
      <c r="X30" s="12">
        <v>5036.915</v>
      </c>
      <c r="Y30" s="17">
        <f>4171.287+866+1416.5+698.713</f>
        <v>7152.5</v>
      </c>
      <c r="Z30" s="13"/>
      <c r="AA30" s="17">
        <v>7583.5</v>
      </c>
      <c r="AB30" s="62">
        <v>8198.5</v>
      </c>
      <c r="AC30" s="11"/>
      <c r="AD30" s="1"/>
      <c r="AE30" s="1"/>
      <c r="AF30" s="1" t="s">
        <v>898</v>
      </c>
      <c r="AG30" s="1" t="s">
        <v>899</v>
      </c>
      <c r="AH30" s="1" t="s">
        <v>900</v>
      </c>
      <c r="AI30" s="1" t="s">
        <v>901</v>
      </c>
      <c r="AJ30" s="1" t="s">
        <v>902</v>
      </c>
      <c r="AK30" s="1" t="s">
        <v>903</v>
      </c>
      <c r="AL30" s="1" t="s">
        <v>904</v>
      </c>
      <c r="AM30" s="1" t="s">
        <v>905</v>
      </c>
      <c r="AN30" s="1" t="s">
        <v>906</v>
      </c>
      <c r="AO30" s="1" t="s">
        <v>907</v>
      </c>
      <c r="AP30" s="1" t="s">
        <v>908</v>
      </c>
      <c r="AQ30" s="1" t="s">
        <v>909</v>
      </c>
      <c r="AR30" s="1" t="s">
        <v>910</v>
      </c>
      <c r="AS30" s="1" t="s">
        <v>911</v>
      </c>
      <c r="AT30" s="1" t="s">
        <v>912</v>
      </c>
      <c r="AU30" s="1" t="s">
        <v>913</v>
      </c>
      <c r="AV30" s="1" t="s">
        <v>914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915</v>
      </c>
      <c r="D31" s="18" t="s">
        <v>916</v>
      </c>
      <c r="E31" s="19" t="s">
        <v>917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7"/>
      <c r="Z31" s="13"/>
      <c r="AA31" s="17"/>
      <c r="AB31" s="17"/>
      <c r="AC31" s="11"/>
      <c r="AD31" s="1"/>
      <c r="AE31" s="1"/>
      <c r="AF31" s="1" t="s">
        <v>918</v>
      </c>
      <c r="AG31" s="1" t="s">
        <v>919</v>
      </c>
      <c r="AH31" s="1" t="s">
        <v>920</v>
      </c>
      <c r="AI31" s="1" t="s">
        <v>921</v>
      </c>
      <c r="AJ31" s="1" t="s">
        <v>571</v>
      </c>
      <c r="AK31" s="1" t="s">
        <v>572</v>
      </c>
      <c r="AL31" s="1" t="s">
        <v>573</v>
      </c>
      <c r="AM31" s="1" t="s">
        <v>574</v>
      </c>
      <c r="AN31" s="1" t="s">
        <v>575</v>
      </c>
      <c r="AO31" s="1" t="s">
        <v>576</v>
      </c>
      <c r="AP31" s="1" t="s">
        <v>577</v>
      </c>
      <c r="AQ31" s="1" t="s">
        <v>331</v>
      </c>
      <c r="AR31" s="1" t="s">
        <v>332</v>
      </c>
      <c r="AS31" s="1" t="s">
        <v>333</v>
      </c>
      <c r="AT31" s="1" t="s">
        <v>334</v>
      </c>
      <c r="AU31" s="1" t="s">
        <v>335</v>
      </c>
      <c r="AV31" s="1" t="s">
        <v>336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337</v>
      </c>
      <c r="D32" s="18" t="s">
        <v>338</v>
      </c>
      <c r="E32" s="19" t="s">
        <v>339</v>
      </c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7"/>
      <c r="Z32" s="13"/>
      <c r="AA32" s="17"/>
      <c r="AB32" s="17"/>
      <c r="AC32" s="11"/>
      <c r="AD32" s="1"/>
      <c r="AE32" s="1"/>
      <c r="AF32" s="1" t="s">
        <v>340</v>
      </c>
      <c r="AG32" s="1" t="s">
        <v>341</v>
      </c>
      <c r="AH32" s="1" t="s">
        <v>342</v>
      </c>
      <c r="AI32" s="1" t="s">
        <v>343</v>
      </c>
      <c r="AJ32" s="1" t="s">
        <v>344</v>
      </c>
      <c r="AK32" s="1" t="s">
        <v>345</v>
      </c>
      <c r="AL32" s="1" t="s">
        <v>346</v>
      </c>
      <c r="AM32" s="1" t="s">
        <v>347</v>
      </c>
      <c r="AN32" s="1" t="s">
        <v>348</v>
      </c>
      <c r="AO32" s="1" t="s">
        <v>349</v>
      </c>
      <c r="AP32" s="1" t="s">
        <v>350</v>
      </c>
      <c r="AQ32" s="1" t="s">
        <v>351</v>
      </c>
      <c r="AR32" s="1" t="s">
        <v>352</v>
      </c>
      <c r="AS32" s="1" t="s">
        <v>353</v>
      </c>
      <c r="AT32" s="1" t="s">
        <v>354</v>
      </c>
      <c r="AU32" s="1" t="s">
        <v>355</v>
      </c>
      <c r="AV32" s="1" t="s">
        <v>356</v>
      </c>
      <c r="AW32" s="1"/>
      <c r="AX32" s="1"/>
      <c r="AY32" s="1"/>
      <c r="AZ32" s="1"/>
    </row>
    <row r="33" spans="1:52" ht="189.75" customHeight="1">
      <c r="A33" s="1"/>
      <c r="B33" s="25"/>
      <c r="C33" s="8" t="s">
        <v>4</v>
      </c>
      <c r="D33" s="18" t="s">
        <v>357</v>
      </c>
      <c r="E33" s="19" t="s">
        <v>358</v>
      </c>
      <c r="F33" s="26" t="s">
        <v>359</v>
      </c>
      <c r="G33" s="11"/>
      <c r="H33" s="11"/>
      <c r="I33" s="21" t="s">
        <v>1192</v>
      </c>
      <c r="J33" s="20" t="s">
        <v>1193</v>
      </c>
      <c r="K33" s="22">
        <v>38718</v>
      </c>
      <c r="L33" s="11"/>
      <c r="M33" s="11"/>
      <c r="N33" s="11"/>
      <c r="O33" s="11"/>
      <c r="P33" s="11"/>
      <c r="Q33" s="21" t="s">
        <v>560</v>
      </c>
      <c r="R33" s="23" t="s">
        <v>999</v>
      </c>
      <c r="S33" s="24" t="s">
        <v>1195</v>
      </c>
      <c r="T33" s="11"/>
      <c r="U33" s="11"/>
      <c r="V33" s="12">
        <f>403.5+61.5</f>
        <v>465</v>
      </c>
      <c r="W33" s="12">
        <v>132.507</v>
      </c>
      <c r="X33" s="17"/>
      <c r="Y33" s="17">
        <f>3660+270</f>
        <v>3930</v>
      </c>
      <c r="Z33" s="13"/>
      <c r="AA33" s="17">
        <v>3930</v>
      </c>
      <c r="AB33" s="17">
        <v>1185</v>
      </c>
      <c r="AC33" s="11"/>
      <c r="AD33" s="1"/>
      <c r="AE33" s="1"/>
      <c r="AF33" s="1" t="s">
        <v>1000</v>
      </c>
      <c r="AG33" s="1" t="s">
        <v>1001</v>
      </c>
      <c r="AH33" s="1" t="s">
        <v>1002</v>
      </c>
      <c r="AI33" s="1" t="s">
        <v>1003</v>
      </c>
      <c r="AJ33" s="1" t="s">
        <v>1004</v>
      </c>
      <c r="AK33" s="1" t="s">
        <v>1005</v>
      </c>
      <c r="AL33" s="1" t="s">
        <v>1006</v>
      </c>
      <c r="AM33" s="1" t="s">
        <v>1007</v>
      </c>
      <c r="AN33" s="1" t="s">
        <v>1008</v>
      </c>
      <c r="AO33" s="1" t="s">
        <v>1009</v>
      </c>
      <c r="AP33" s="1" t="s">
        <v>1010</v>
      </c>
      <c r="AQ33" s="1" t="s">
        <v>1011</v>
      </c>
      <c r="AR33" s="1" t="s">
        <v>1012</v>
      </c>
      <c r="AS33" s="1" t="s">
        <v>1013</v>
      </c>
      <c r="AT33" s="1" t="s">
        <v>1014</v>
      </c>
      <c r="AU33" s="1" t="s">
        <v>1015</v>
      </c>
      <c r="AV33" s="1" t="s">
        <v>1016</v>
      </c>
      <c r="AW33" s="1"/>
      <c r="AX33" s="1"/>
      <c r="AY33" s="1"/>
      <c r="AZ33" s="1"/>
    </row>
    <row r="34" spans="1:52" ht="51" hidden="1">
      <c r="A34" s="1"/>
      <c r="B34" s="25"/>
      <c r="C34" s="8" t="s">
        <v>1017</v>
      </c>
      <c r="D34" s="18" t="s">
        <v>1018</v>
      </c>
      <c r="E34" s="19" t="s">
        <v>1019</v>
      </c>
      <c r="F34" s="26"/>
      <c r="G34" s="11"/>
      <c r="H34" s="11"/>
      <c r="I34" s="21"/>
      <c r="J34" s="20"/>
      <c r="K34" s="22"/>
      <c r="L34" s="11"/>
      <c r="M34" s="28"/>
      <c r="N34" s="20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7"/>
      <c r="Z34" s="13"/>
      <c r="AA34" s="17"/>
      <c r="AB34" s="17"/>
      <c r="AC34" s="11"/>
      <c r="AD34" s="1"/>
      <c r="AE34" s="1"/>
      <c r="AF34" s="1" t="s">
        <v>1020</v>
      </c>
      <c r="AG34" s="1" t="s">
        <v>1021</v>
      </c>
      <c r="AH34" s="1" t="s">
        <v>1022</v>
      </c>
      <c r="AI34" s="1" t="s">
        <v>1023</v>
      </c>
      <c r="AJ34" s="1" t="s">
        <v>1024</v>
      </c>
      <c r="AK34" s="1" t="s">
        <v>1025</v>
      </c>
      <c r="AL34" s="1" t="s">
        <v>1026</v>
      </c>
      <c r="AM34" s="1" t="s">
        <v>1027</v>
      </c>
      <c r="AN34" s="1" t="s">
        <v>1028</v>
      </c>
      <c r="AO34" s="1" t="s">
        <v>1029</v>
      </c>
      <c r="AP34" s="1" t="s">
        <v>1030</v>
      </c>
      <c r="AQ34" s="1" t="s">
        <v>1031</v>
      </c>
      <c r="AR34" s="1" t="s">
        <v>1032</v>
      </c>
      <c r="AS34" s="1" t="s">
        <v>1033</v>
      </c>
      <c r="AT34" s="1" t="s">
        <v>1034</v>
      </c>
      <c r="AU34" s="1" t="s">
        <v>1035</v>
      </c>
      <c r="AV34" s="1" t="s">
        <v>1036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1037</v>
      </c>
      <c r="D35" s="18" t="s">
        <v>1038</v>
      </c>
      <c r="E35" s="19" t="s">
        <v>1039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7"/>
      <c r="Z35" s="13"/>
      <c r="AA35" s="17"/>
      <c r="AB35" s="17"/>
      <c r="AC35" s="11"/>
      <c r="AD35" s="1"/>
      <c r="AE35" s="1"/>
      <c r="AF35" s="1" t="s">
        <v>1040</v>
      </c>
      <c r="AG35" s="1" t="s">
        <v>1041</v>
      </c>
      <c r="AH35" s="1" t="s">
        <v>1042</v>
      </c>
      <c r="AI35" s="1" t="s">
        <v>1043</v>
      </c>
      <c r="AJ35" s="1" t="s">
        <v>1044</v>
      </c>
      <c r="AK35" s="1" t="s">
        <v>1045</v>
      </c>
      <c r="AL35" s="1" t="s">
        <v>1046</v>
      </c>
      <c r="AM35" s="1" t="s">
        <v>1047</v>
      </c>
      <c r="AN35" s="1" t="s">
        <v>1048</v>
      </c>
      <c r="AO35" s="1" t="s">
        <v>1049</v>
      </c>
      <c r="AP35" s="1" t="s">
        <v>1050</v>
      </c>
      <c r="AQ35" s="1" t="s">
        <v>1051</v>
      </c>
      <c r="AR35" s="1" t="s">
        <v>1052</v>
      </c>
      <c r="AS35" s="1" t="s">
        <v>1053</v>
      </c>
      <c r="AT35" s="1" t="s">
        <v>1054</v>
      </c>
      <c r="AU35" s="1" t="s">
        <v>1055</v>
      </c>
      <c r="AV35" s="1" t="s">
        <v>1056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1057</v>
      </c>
      <c r="D36" s="18" t="s">
        <v>1058</v>
      </c>
      <c r="E36" s="19" t="s">
        <v>1059</v>
      </c>
      <c r="F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7"/>
      <c r="Z36" s="13"/>
      <c r="AA36" s="17"/>
      <c r="AB36" s="17"/>
      <c r="AC36" s="11"/>
      <c r="AD36" s="1"/>
      <c r="AE36" s="1"/>
      <c r="AF36" s="1" t="s">
        <v>1060</v>
      </c>
      <c r="AG36" s="1" t="s">
        <v>1061</v>
      </c>
      <c r="AH36" s="1" t="s">
        <v>1062</v>
      </c>
      <c r="AI36" s="1" t="s">
        <v>1063</v>
      </c>
      <c r="AJ36" s="1" t="s">
        <v>1064</v>
      </c>
      <c r="AK36" s="1" t="s">
        <v>1065</v>
      </c>
      <c r="AL36" s="1" t="s">
        <v>1066</v>
      </c>
      <c r="AM36" s="1" t="s">
        <v>1067</v>
      </c>
      <c r="AN36" s="1" t="s">
        <v>1068</v>
      </c>
      <c r="AO36" s="1" t="s">
        <v>1069</v>
      </c>
      <c r="AP36" s="1" t="s">
        <v>1070</v>
      </c>
      <c r="AQ36" s="1" t="s">
        <v>1071</v>
      </c>
      <c r="AR36" s="1" t="s">
        <v>1072</v>
      </c>
      <c r="AS36" s="1" t="s">
        <v>1073</v>
      </c>
      <c r="AT36" s="1" t="s">
        <v>1074</v>
      </c>
      <c r="AU36" s="1" t="s">
        <v>1075</v>
      </c>
      <c r="AV36" s="1" t="s">
        <v>1076</v>
      </c>
      <c r="AW36" s="1"/>
      <c r="AX36" s="1"/>
      <c r="AY36" s="1"/>
      <c r="AZ36" s="1"/>
    </row>
    <row r="37" spans="1:52" ht="25.5" hidden="1">
      <c r="A37" s="1"/>
      <c r="B37" s="14"/>
      <c r="C37" s="8" t="s">
        <v>1077</v>
      </c>
      <c r="D37" s="18" t="s">
        <v>1078</v>
      </c>
      <c r="E37" s="19" t="s">
        <v>1079</v>
      </c>
      <c r="F37" s="26"/>
      <c r="G37" s="11"/>
      <c r="H37" s="11"/>
      <c r="I37" s="21"/>
      <c r="J37" s="20"/>
      <c r="K37" s="22"/>
      <c r="L37" s="11"/>
      <c r="M37" s="11"/>
      <c r="N37" s="11"/>
      <c r="O37" s="11"/>
      <c r="P37" s="11"/>
      <c r="Q37" s="21"/>
      <c r="R37" s="23"/>
      <c r="S37" s="24"/>
      <c r="T37" s="11"/>
      <c r="U37" s="11"/>
      <c r="V37" s="12"/>
      <c r="W37" s="12"/>
      <c r="X37" s="12"/>
      <c r="Y37" s="17"/>
      <c r="Z37" s="13"/>
      <c r="AA37" s="17"/>
      <c r="AB37" s="17"/>
      <c r="AC37" s="11"/>
      <c r="AD37" s="1"/>
      <c r="AE37" s="1"/>
      <c r="AF37" s="1" t="s">
        <v>1080</v>
      </c>
      <c r="AG37" s="1" t="s">
        <v>1081</v>
      </c>
      <c r="AH37" s="1" t="s">
        <v>1082</v>
      </c>
      <c r="AI37" s="1" t="s">
        <v>1083</v>
      </c>
      <c r="AJ37" s="1" t="s">
        <v>1084</v>
      </c>
      <c r="AK37" s="1" t="s">
        <v>1085</v>
      </c>
      <c r="AL37" s="1" t="s">
        <v>1086</v>
      </c>
      <c r="AM37" s="1" t="s">
        <v>1087</v>
      </c>
      <c r="AN37" s="1" t="s">
        <v>1088</v>
      </c>
      <c r="AO37" s="1" t="s">
        <v>1089</v>
      </c>
      <c r="AP37" s="1" t="s">
        <v>1090</v>
      </c>
      <c r="AQ37" s="1" t="s">
        <v>1091</v>
      </c>
      <c r="AR37" s="1" t="s">
        <v>1092</v>
      </c>
      <c r="AS37" s="1" t="s">
        <v>1093</v>
      </c>
      <c r="AT37" s="1" t="s">
        <v>1094</v>
      </c>
      <c r="AU37" s="1" t="s">
        <v>1095</v>
      </c>
      <c r="AV37" s="1" t="s">
        <v>1096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24</v>
      </c>
      <c r="D38" s="18" t="s">
        <v>1097</v>
      </c>
      <c r="E38" s="19" t="s">
        <v>1098</v>
      </c>
      <c r="F38" s="20" t="s">
        <v>1099</v>
      </c>
      <c r="G38" s="11"/>
      <c r="H38" s="11"/>
      <c r="I38" s="21" t="s">
        <v>1192</v>
      </c>
      <c r="J38" s="20" t="s">
        <v>1193</v>
      </c>
      <c r="K38" s="22">
        <v>38718</v>
      </c>
      <c r="L38" s="11"/>
      <c r="M38" s="11"/>
      <c r="N38" s="11"/>
      <c r="O38" s="11"/>
      <c r="P38" s="11"/>
      <c r="Q38" s="21" t="s">
        <v>561</v>
      </c>
      <c r="R38" s="23" t="s">
        <v>1100</v>
      </c>
      <c r="S38" s="24" t="s">
        <v>1195</v>
      </c>
      <c r="T38" s="11"/>
      <c r="U38" s="11"/>
      <c r="V38" s="12">
        <f>6032.8+1289.6+500</f>
        <v>7822.4</v>
      </c>
      <c r="W38" s="12">
        <v>7251.923</v>
      </c>
      <c r="X38" s="12">
        <v>30239.5</v>
      </c>
      <c r="Y38" s="17">
        <f>9393.763+90</f>
        <v>9483.763</v>
      </c>
      <c r="Z38" s="13"/>
      <c r="AA38" s="17">
        <f>7526.327+90.95</f>
        <v>7617.277</v>
      </c>
      <c r="AB38" s="62">
        <f>7370.362+93.438</f>
        <v>7463.8</v>
      </c>
      <c r="AC38" s="11"/>
      <c r="AD38" s="1"/>
      <c r="AE38" s="1"/>
      <c r="AF38" s="1" t="s">
        <v>1101</v>
      </c>
      <c r="AG38" s="1" t="s">
        <v>1102</v>
      </c>
      <c r="AH38" s="1" t="s">
        <v>1103</v>
      </c>
      <c r="AI38" s="1" t="s">
        <v>1104</v>
      </c>
      <c r="AJ38" s="1" t="s">
        <v>1105</v>
      </c>
      <c r="AK38" s="1" t="s">
        <v>1106</v>
      </c>
      <c r="AL38" s="1" t="s">
        <v>1107</v>
      </c>
      <c r="AM38" s="1" t="s">
        <v>411</v>
      </c>
      <c r="AN38" s="1" t="s">
        <v>412</v>
      </c>
      <c r="AO38" s="1" t="s">
        <v>413</v>
      </c>
      <c r="AP38" s="1" t="s">
        <v>414</v>
      </c>
      <c r="AQ38" s="1" t="s">
        <v>415</v>
      </c>
      <c r="AR38" s="1" t="s">
        <v>416</v>
      </c>
      <c r="AS38" s="1" t="s">
        <v>417</v>
      </c>
      <c r="AT38" s="1" t="s">
        <v>418</v>
      </c>
      <c r="AU38" s="1" t="s">
        <v>419</v>
      </c>
      <c r="AV38" s="1" t="s">
        <v>420</v>
      </c>
      <c r="AW38" s="1"/>
      <c r="AX38" s="1"/>
      <c r="AY38" s="1"/>
      <c r="AZ38" s="1"/>
    </row>
    <row r="39" spans="1:52" ht="109.5" customHeight="1">
      <c r="A39" s="1"/>
      <c r="B39" s="25"/>
      <c r="C39" s="8" t="s">
        <v>47</v>
      </c>
      <c r="D39" s="18" t="s">
        <v>421</v>
      </c>
      <c r="E39" s="19" t="s">
        <v>422</v>
      </c>
      <c r="F39" s="26" t="s">
        <v>423</v>
      </c>
      <c r="G39" s="11"/>
      <c r="H39" s="11"/>
      <c r="I39" s="21" t="s">
        <v>1192</v>
      </c>
      <c r="J39" s="20" t="s">
        <v>1193</v>
      </c>
      <c r="K39" s="22">
        <v>38718</v>
      </c>
      <c r="L39" s="11"/>
      <c r="M39" s="11"/>
      <c r="N39" s="11"/>
      <c r="O39" s="11"/>
      <c r="P39" s="11"/>
      <c r="Q39" s="21" t="s">
        <v>28</v>
      </c>
      <c r="R39" s="23" t="s">
        <v>798</v>
      </c>
      <c r="S39" s="24" t="s">
        <v>1195</v>
      </c>
      <c r="T39" s="11"/>
      <c r="U39" s="11"/>
      <c r="V39" s="12">
        <f>1145.1</f>
        <v>1145.1</v>
      </c>
      <c r="W39" s="12">
        <v>4.5</v>
      </c>
      <c r="X39" s="12">
        <v>1219</v>
      </c>
      <c r="Y39" s="17">
        <f>195+90</f>
        <v>285</v>
      </c>
      <c r="Z39" s="13"/>
      <c r="AA39" s="17"/>
      <c r="AB39" s="17"/>
      <c r="AC39" s="11"/>
      <c r="AD39" s="1"/>
      <c r="AE39" s="1"/>
      <c r="AF39" s="1" t="s">
        <v>424</v>
      </c>
      <c r="AG39" s="1" t="s">
        <v>425</v>
      </c>
      <c r="AH39" s="1" t="s">
        <v>426</v>
      </c>
      <c r="AI39" s="1" t="s">
        <v>427</v>
      </c>
      <c r="AJ39" s="1" t="s">
        <v>428</v>
      </c>
      <c r="AK39" s="1" t="s">
        <v>429</v>
      </c>
      <c r="AL39" s="1" t="s">
        <v>430</v>
      </c>
      <c r="AM39" s="1" t="s">
        <v>431</v>
      </c>
      <c r="AN39" s="1" t="s">
        <v>432</v>
      </c>
      <c r="AO39" s="1" t="s">
        <v>433</v>
      </c>
      <c r="AP39" s="1" t="s">
        <v>434</v>
      </c>
      <c r="AQ39" s="1" t="s">
        <v>435</v>
      </c>
      <c r="AR39" s="1" t="s">
        <v>436</v>
      </c>
      <c r="AS39" s="1" t="s">
        <v>437</v>
      </c>
      <c r="AT39" s="1" t="s">
        <v>438</v>
      </c>
      <c r="AU39" s="1" t="s">
        <v>439</v>
      </c>
      <c r="AV39" s="1" t="s">
        <v>794</v>
      </c>
      <c r="AW39" s="1"/>
      <c r="AX39" s="1"/>
      <c r="AY39" s="1"/>
      <c r="AZ39" s="1"/>
    </row>
    <row r="40" spans="1:52" ht="248.25" customHeight="1">
      <c r="A40" s="1"/>
      <c r="B40" s="14"/>
      <c r="C40" s="8" t="s">
        <v>1114</v>
      </c>
      <c r="D40" s="18" t="s">
        <v>795</v>
      </c>
      <c r="E40" s="19" t="s">
        <v>796</v>
      </c>
      <c r="F40" s="26" t="s">
        <v>797</v>
      </c>
      <c r="G40" s="11"/>
      <c r="H40" s="11"/>
      <c r="I40" s="21" t="s">
        <v>1192</v>
      </c>
      <c r="J40" s="20" t="s">
        <v>1193</v>
      </c>
      <c r="K40" s="22">
        <v>38718</v>
      </c>
      <c r="L40" s="11"/>
      <c r="M40" s="11"/>
      <c r="N40" s="11"/>
      <c r="O40" s="11"/>
      <c r="P40" s="11"/>
      <c r="Q40" s="21" t="s">
        <v>580</v>
      </c>
      <c r="R40" s="23" t="s">
        <v>798</v>
      </c>
      <c r="S40" s="24" t="s">
        <v>1195</v>
      </c>
      <c r="T40" s="11"/>
      <c r="U40" s="11"/>
      <c r="V40" s="12">
        <f>1539.2+3549.3+445.7-500</f>
        <v>5034.2</v>
      </c>
      <c r="W40" s="12">
        <v>3264.205</v>
      </c>
      <c r="X40" s="12"/>
      <c r="Y40" s="17"/>
      <c r="Z40" s="13"/>
      <c r="AA40" s="17"/>
      <c r="AB40" s="62"/>
      <c r="AC40" s="11"/>
      <c r="AD40" s="1"/>
      <c r="AE40" s="1"/>
      <c r="AF40" s="1" t="s">
        <v>799</v>
      </c>
      <c r="AG40" s="1" t="s">
        <v>800</v>
      </c>
      <c r="AH40" s="1" t="s">
        <v>136</v>
      </c>
      <c r="AI40" s="1" t="s">
        <v>137</v>
      </c>
      <c r="AJ40" s="1" t="s">
        <v>138</v>
      </c>
      <c r="AK40" s="1" t="s">
        <v>139</v>
      </c>
      <c r="AL40" s="1" t="s">
        <v>140</v>
      </c>
      <c r="AM40" s="1" t="s">
        <v>141</v>
      </c>
      <c r="AN40" s="1" t="s">
        <v>142</v>
      </c>
      <c r="AO40" s="1" t="s">
        <v>143</v>
      </c>
      <c r="AP40" s="1" t="s">
        <v>144</v>
      </c>
      <c r="AQ40" s="1" t="s">
        <v>145</v>
      </c>
      <c r="AR40" s="1" t="s">
        <v>146</v>
      </c>
      <c r="AS40" s="1" t="s">
        <v>147</v>
      </c>
      <c r="AT40" s="1" t="s">
        <v>148</v>
      </c>
      <c r="AU40" s="1" t="s">
        <v>149</v>
      </c>
      <c r="AV40" s="1" t="s">
        <v>150</v>
      </c>
      <c r="AW40" s="1"/>
      <c r="AX40" s="1"/>
      <c r="AY40" s="1"/>
      <c r="AZ40" s="1"/>
    </row>
    <row r="41" spans="1:52" ht="118.5" customHeight="1">
      <c r="A41" s="1"/>
      <c r="B41" s="14"/>
      <c r="C41" s="8" t="s">
        <v>1136</v>
      </c>
      <c r="D41" s="18" t="s">
        <v>151</v>
      </c>
      <c r="E41" s="19" t="s">
        <v>152</v>
      </c>
      <c r="F41" s="26" t="s">
        <v>423</v>
      </c>
      <c r="G41" s="11"/>
      <c r="H41" s="11"/>
      <c r="I41" s="21" t="s">
        <v>1192</v>
      </c>
      <c r="J41" s="20" t="s">
        <v>1193</v>
      </c>
      <c r="K41" s="22">
        <v>38718</v>
      </c>
      <c r="L41" s="11"/>
      <c r="M41" s="11"/>
      <c r="N41" s="11"/>
      <c r="O41" s="11"/>
      <c r="P41" s="11"/>
      <c r="Q41" s="21" t="s">
        <v>562</v>
      </c>
      <c r="R41" s="23" t="s">
        <v>798</v>
      </c>
      <c r="S41" s="24" t="s">
        <v>1195</v>
      </c>
      <c r="T41" s="11"/>
      <c r="U41" s="11"/>
      <c r="V41" s="12"/>
      <c r="W41" s="12"/>
      <c r="X41" s="12">
        <v>97.2</v>
      </c>
      <c r="Y41" s="17">
        <v>64.8</v>
      </c>
      <c r="Z41" s="13"/>
      <c r="AA41" s="17">
        <v>670.683</v>
      </c>
      <c r="AB41" s="17">
        <v>670.683</v>
      </c>
      <c r="AC41" s="11"/>
      <c r="AD41" s="1"/>
      <c r="AE41" s="1"/>
      <c r="AF41" s="1" t="s">
        <v>153</v>
      </c>
      <c r="AG41" s="1" t="s">
        <v>154</v>
      </c>
      <c r="AH41" s="1" t="s">
        <v>155</v>
      </c>
      <c r="AI41" s="1" t="s">
        <v>156</v>
      </c>
      <c r="AJ41" s="1" t="s">
        <v>157</v>
      </c>
      <c r="AK41" s="1" t="s">
        <v>158</v>
      </c>
      <c r="AL41" s="1" t="s">
        <v>159</v>
      </c>
      <c r="AM41" s="1" t="s">
        <v>160</v>
      </c>
      <c r="AN41" s="1" t="s">
        <v>161</v>
      </c>
      <c r="AO41" s="1" t="s">
        <v>162</v>
      </c>
      <c r="AP41" s="1" t="s">
        <v>163</v>
      </c>
      <c r="AQ41" s="1" t="s">
        <v>164</v>
      </c>
      <c r="AR41" s="1" t="s">
        <v>165</v>
      </c>
      <c r="AS41" s="1" t="s">
        <v>166</v>
      </c>
      <c r="AT41" s="1" t="s">
        <v>167</v>
      </c>
      <c r="AU41" s="1" t="s">
        <v>168</v>
      </c>
      <c r="AV41" s="1" t="s">
        <v>169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170</v>
      </c>
      <c r="D42" s="18" t="s">
        <v>171</v>
      </c>
      <c r="E42" s="19" t="s">
        <v>172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7"/>
      <c r="Z42" s="13"/>
      <c r="AA42" s="17"/>
      <c r="AB42" s="17"/>
      <c r="AC42" s="11"/>
      <c r="AD42" s="1"/>
      <c r="AE42" s="1"/>
      <c r="AF42" s="1" t="s">
        <v>173</v>
      </c>
      <c r="AG42" s="1" t="s">
        <v>174</v>
      </c>
      <c r="AH42" s="1" t="s">
        <v>175</v>
      </c>
      <c r="AI42" s="1" t="s">
        <v>176</v>
      </c>
      <c r="AJ42" s="1" t="s">
        <v>177</v>
      </c>
      <c r="AK42" s="1" t="s">
        <v>178</v>
      </c>
      <c r="AL42" s="1" t="s">
        <v>179</v>
      </c>
      <c r="AM42" s="1" t="s">
        <v>180</v>
      </c>
      <c r="AN42" s="1" t="s">
        <v>181</v>
      </c>
      <c r="AO42" s="1" t="s">
        <v>182</v>
      </c>
      <c r="AP42" s="1" t="s">
        <v>183</v>
      </c>
      <c r="AQ42" s="1" t="s">
        <v>184</v>
      </c>
      <c r="AR42" s="1" t="s">
        <v>185</v>
      </c>
      <c r="AS42" s="1" t="s">
        <v>186</v>
      </c>
      <c r="AT42" s="1" t="s">
        <v>187</v>
      </c>
      <c r="AU42" s="1" t="s">
        <v>188</v>
      </c>
      <c r="AV42" s="1" t="s">
        <v>189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190</v>
      </c>
      <c r="D43" s="18" t="s">
        <v>191</v>
      </c>
      <c r="E43" s="19" t="s">
        <v>192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7"/>
      <c r="Z43" s="13"/>
      <c r="AA43" s="17"/>
      <c r="AB43" s="17"/>
      <c r="AC43" s="11"/>
      <c r="AD43" s="1"/>
      <c r="AE43" s="1"/>
      <c r="AF43" s="1" t="s">
        <v>193</v>
      </c>
      <c r="AG43" s="1" t="s">
        <v>194</v>
      </c>
      <c r="AH43" s="1" t="s">
        <v>195</v>
      </c>
      <c r="AI43" s="1" t="s">
        <v>196</v>
      </c>
      <c r="AJ43" s="1" t="s">
        <v>197</v>
      </c>
      <c r="AK43" s="1" t="s">
        <v>198</v>
      </c>
      <c r="AL43" s="1" t="s">
        <v>199</v>
      </c>
      <c r="AM43" s="1" t="s">
        <v>200</v>
      </c>
      <c r="AN43" s="1" t="s">
        <v>201</v>
      </c>
      <c r="AO43" s="1" t="s">
        <v>202</v>
      </c>
      <c r="AP43" s="1" t="s">
        <v>203</v>
      </c>
      <c r="AQ43" s="1" t="s">
        <v>204</v>
      </c>
      <c r="AR43" s="1" t="s">
        <v>205</v>
      </c>
      <c r="AS43" s="1" t="s">
        <v>206</v>
      </c>
      <c r="AT43" s="1" t="s">
        <v>207</v>
      </c>
      <c r="AU43" s="1" t="s">
        <v>208</v>
      </c>
      <c r="AV43" s="1" t="s">
        <v>209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210</v>
      </c>
      <c r="D44" s="18" t="s">
        <v>211</v>
      </c>
      <c r="E44" s="19" t="s">
        <v>212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7"/>
      <c r="Z44" s="13"/>
      <c r="AA44" s="17"/>
      <c r="AB44" s="17"/>
      <c r="AC44" s="11"/>
      <c r="AD44" s="1"/>
      <c r="AE44" s="1"/>
      <c r="AF44" s="1" t="s">
        <v>213</v>
      </c>
      <c r="AG44" s="1" t="s">
        <v>214</v>
      </c>
      <c r="AH44" s="1" t="s">
        <v>215</v>
      </c>
      <c r="AI44" s="1" t="s">
        <v>216</v>
      </c>
      <c r="AJ44" s="1" t="s">
        <v>217</v>
      </c>
      <c r="AK44" s="1" t="s">
        <v>218</v>
      </c>
      <c r="AL44" s="1" t="s">
        <v>219</v>
      </c>
      <c r="AM44" s="1" t="s">
        <v>220</v>
      </c>
      <c r="AN44" s="1" t="s">
        <v>221</v>
      </c>
      <c r="AO44" s="1" t="s">
        <v>222</v>
      </c>
      <c r="AP44" s="1" t="s">
        <v>223</v>
      </c>
      <c r="AQ44" s="1" t="s">
        <v>929</v>
      </c>
      <c r="AR44" s="1" t="s">
        <v>930</v>
      </c>
      <c r="AS44" s="1" t="s">
        <v>931</v>
      </c>
      <c r="AT44" s="1" t="s">
        <v>932</v>
      </c>
      <c r="AU44" s="1" t="s">
        <v>933</v>
      </c>
      <c r="AV44" s="1" t="s">
        <v>934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935</v>
      </c>
      <c r="D45" s="18" t="s">
        <v>936</v>
      </c>
      <c r="E45" s="19" t="s">
        <v>937</v>
      </c>
      <c r="F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7"/>
      <c r="Z45" s="13"/>
      <c r="AA45" s="17"/>
      <c r="AB45" s="17"/>
      <c r="AC45" s="11"/>
      <c r="AD45" s="1"/>
      <c r="AE45" s="1"/>
      <c r="AF45" s="1" t="s">
        <v>938</v>
      </c>
      <c r="AG45" s="1" t="s">
        <v>939</v>
      </c>
      <c r="AH45" s="1" t="s">
        <v>940</v>
      </c>
      <c r="AI45" s="1" t="s">
        <v>941</v>
      </c>
      <c r="AJ45" s="1" t="s">
        <v>942</v>
      </c>
      <c r="AK45" s="1" t="s">
        <v>943</v>
      </c>
      <c r="AL45" s="1" t="s">
        <v>944</v>
      </c>
      <c r="AM45" s="1" t="s">
        <v>945</v>
      </c>
      <c r="AN45" s="1" t="s">
        <v>946</v>
      </c>
      <c r="AO45" s="1" t="s">
        <v>947</v>
      </c>
      <c r="AP45" s="1" t="s">
        <v>948</v>
      </c>
      <c r="AQ45" s="1" t="s">
        <v>949</v>
      </c>
      <c r="AR45" s="1" t="s">
        <v>950</v>
      </c>
      <c r="AS45" s="1" t="s">
        <v>951</v>
      </c>
      <c r="AT45" s="1" t="s">
        <v>952</v>
      </c>
      <c r="AU45" s="1" t="s">
        <v>953</v>
      </c>
      <c r="AV45" s="1" t="s">
        <v>954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955</v>
      </c>
      <c r="D46" s="18" t="s">
        <v>956</v>
      </c>
      <c r="E46" s="19" t="s">
        <v>957</v>
      </c>
      <c r="F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7"/>
      <c r="Z46" s="13"/>
      <c r="AA46" s="17"/>
      <c r="AB46" s="17"/>
      <c r="AC46" s="11"/>
      <c r="AD46" s="1"/>
      <c r="AE46" s="1"/>
      <c r="AF46" s="1" t="s">
        <v>958</v>
      </c>
      <c r="AG46" s="1" t="s">
        <v>959</v>
      </c>
      <c r="AH46" s="1" t="s">
        <v>960</v>
      </c>
      <c r="AI46" s="1" t="s">
        <v>961</v>
      </c>
      <c r="AJ46" s="1" t="s">
        <v>962</v>
      </c>
      <c r="AK46" s="1" t="s">
        <v>963</v>
      </c>
      <c r="AL46" s="1" t="s">
        <v>964</v>
      </c>
      <c r="AM46" s="1" t="s">
        <v>965</v>
      </c>
      <c r="AN46" s="1" t="s">
        <v>966</v>
      </c>
      <c r="AO46" s="1" t="s">
        <v>967</v>
      </c>
      <c r="AP46" s="1" t="s">
        <v>690</v>
      </c>
      <c r="AQ46" s="1" t="s">
        <v>691</v>
      </c>
      <c r="AR46" s="1" t="s">
        <v>692</v>
      </c>
      <c r="AS46" s="1" t="s">
        <v>693</v>
      </c>
      <c r="AT46" s="1" t="s">
        <v>694</v>
      </c>
      <c r="AU46" s="1" t="s">
        <v>695</v>
      </c>
      <c r="AV46" s="1" t="s">
        <v>696</v>
      </c>
      <c r="AW46" s="1"/>
      <c r="AX46" s="1"/>
      <c r="AY46" s="1"/>
      <c r="AZ46" s="1"/>
    </row>
    <row r="47" spans="1:52" ht="217.5" customHeight="1">
      <c r="A47" s="1"/>
      <c r="B47" s="14"/>
      <c r="C47" s="8" t="s">
        <v>1156</v>
      </c>
      <c r="D47" s="18" t="s">
        <v>697</v>
      </c>
      <c r="E47" s="19" t="s">
        <v>698</v>
      </c>
      <c r="F47" s="26" t="s">
        <v>423</v>
      </c>
      <c r="G47" s="11"/>
      <c r="H47" s="11"/>
      <c r="I47" s="21" t="s">
        <v>1192</v>
      </c>
      <c r="J47" s="20" t="s">
        <v>1193</v>
      </c>
      <c r="K47" s="22">
        <v>38718</v>
      </c>
      <c r="L47" s="11"/>
      <c r="M47" s="11"/>
      <c r="N47" s="11"/>
      <c r="O47" s="11"/>
      <c r="P47" s="11"/>
      <c r="Q47" s="21" t="s">
        <v>563</v>
      </c>
      <c r="R47" s="11"/>
      <c r="S47" s="11"/>
      <c r="T47" s="11"/>
      <c r="U47" s="11"/>
      <c r="V47" s="12">
        <f>220</f>
        <v>220</v>
      </c>
      <c r="W47" s="12">
        <v>153.576</v>
      </c>
      <c r="X47" s="12">
        <v>220</v>
      </c>
      <c r="Y47" s="17">
        <v>300</v>
      </c>
      <c r="Z47" s="13"/>
      <c r="AA47" s="17">
        <v>305</v>
      </c>
      <c r="AB47" s="17">
        <v>310</v>
      </c>
      <c r="AC47" s="11"/>
      <c r="AD47" s="1"/>
      <c r="AE47" s="1"/>
      <c r="AF47" s="1" t="s">
        <v>699</v>
      </c>
      <c r="AG47" s="1" t="s">
        <v>700</v>
      </c>
      <c r="AH47" s="1" t="s">
        <v>701</v>
      </c>
      <c r="AI47" s="1" t="s">
        <v>702</v>
      </c>
      <c r="AJ47" s="1" t="s">
        <v>703</v>
      </c>
      <c r="AK47" s="1" t="s">
        <v>704</v>
      </c>
      <c r="AL47" s="1" t="s">
        <v>705</v>
      </c>
      <c r="AM47" s="1" t="s">
        <v>706</v>
      </c>
      <c r="AN47" s="1" t="s">
        <v>707</v>
      </c>
      <c r="AO47" s="1" t="s">
        <v>708</v>
      </c>
      <c r="AP47" s="1" t="s">
        <v>361</v>
      </c>
      <c r="AQ47" s="1" t="s">
        <v>362</v>
      </c>
      <c r="AR47" s="1" t="s">
        <v>363</v>
      </c>
      <c r="AS47" s="1" t="s">
        <v>364</v>
      </c>
      <c r="AT47" s="1" t="s">
        <v>365</v>
      </c>
      <c r="AU47" s="1" t="s">
        <v>366</v>
      </c>
      <c r="AV47" s="1" t="s">
        <v>367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368</v>
      </c>
      <c r="D48" s="18" t="s">
        <v>369</v>
      </c>
      <c r="E48" s="19" t="s">
        <v>370</v>
      </c>
      <c r="F48" s="2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7"/>
      <c r="Z48" s="13"/>
      <c r="AA48" s="17"/>
      <c r="AB48" s="17"/>
      <c r="AC48" s="11"/>
      <c r="AD48" s="1"/>
      <c r="AE48" s="1"/>
      <c r="AF48" s="1" t="s">
        <v>371</v>
      </c>
      <c r="AG48" s="1" t="s">
        <v>372</v>
      </c>
      <c r="AH48" s="1" t="s">
        <v>373</v>
      </c>
      <c r="AI48" s="1" t="s">
        <v>374</v>
      </c>
      <c r="AJ48" s="1" t="s">
        <v>375</v>
      </c>
      <c r="AK48" s="1" t="s">
        <v>376</v>
      </c>
      <c r="AL48" s="1" t="s">
        <v>377</v>
      </c>
      <c r="AM48" s="1" t="s">
        <v>378</v>
      </c>
      <c r="AN48" s="1" t="s">
        <v>379</v>
      </c>
      <c r="AO48" s="1" t="s">
        <v>380</v>
      </c>
      <c r="AP48" s="1" t="s">
        <v>381</v>
      </c>
      <c r="AQ48" s="1" t="s">
        <v>382</v>
      </c>
      <c r="AR48" s="1" t="s">
        <v>383</v>
      </c>
      <c r="AS48" s="1" t="s">
        <v>384</v>
      </c>
      <c r="AT48" s="1" t="s">
        <v>385</v>
      </c>
      <c r="AU48" s="1" t="s">
        <v>386</v>
      </c>
      <c r="AV48" s="1" t="s">
        <v>387</v>
      </c>
      <c r="AW48" s="1"/>
      <c r="AX48" s="1"/>
      <c r="AY48" s="1"/>
      <c r="AZ48" s="1"/>
    </row>
    <row r="49" spans="1:52" ht="170.25" customHeight="1">
      <c r="A49" s="1"/>
      <c r="B49" s="25"/>
      <c r="C49" s="8" t="s">
        <v>810</v>
      </c>
      <c r="D49" s="18" t="s">
        <v>388</v>
      </c>
      <c r="E49" s="19" t="s">
        <v>389</v>
      </c>
      <c r="F49" s="26" t="s">
        <v>390</v>
      </c>
      <c r="G49" s="11"/>
      <c r="H49" s="11"/>
      <c r="I49" s="21" t="s">
        <v>1192</v>
      </c>
      <c r="J49" s="20" t="s">
        <v>1193</v>
      </c>
      <c r="K49" s="22">
        <v>38718</v>
      </c>
      <c r="L49" s="11"/>
      <c r="M49" s="11"/>
      <c r="N49" s="11"/>
      <c r="O49" s="11"/>
      <c r="P49" s="11"/>
      <c r="Q49" s="21" t="s">
        <v>564</v>
      </c>
      <c r="R49" s="11"/>
      <c r="S49" s="11"/>
      <c r="T49" s="11"/>
      <c r="U49" s="11"/>
      <c r="V49" s="12">
        <f>262.3+81.7+19</f>
        <v>363</v>
      </c>
      <c r="W49" s="12">
        <v>361.987</v>
      </c>
      <c r="X49" s="12">
        <f>472.875+25</f>
        <v>497.875</v>
      </c>
      <c r="Y49" s="17">
        <f>150+2+8</f>
        <v>160</v>
      </c>
      <c r="Z49" s="13"/>
      <c r="AA49" s="17">
        <f>160+4+8</f>
        <v>172</v>
      </c>
      <c r="AB49" s="17">
        <f>170+4+10</f>
        <v>184</v>
      </c>
      <c r="AC49" s="11"/>
      <c r="AD49" s="1"/>
      <c r="AE49" s="1"/>
      <c r="AF49" s="1" t="s">
        <v>391</v>
      </c>
      <c r="AG49" s="1" t="s">
        <v>392</v>
      </c>
      <c r="AH49" s="1" t="s">
        <v>393</v>
      </c>
      <c r="AI49" s="1" t="s">
        <v>394</v>
      </c>
      <c r="AJ49" s="1" t="s">
        <v>395</v>
      </c>
      <c r="AK49" s="1" t="s">
        <v>396</v>
      </c>
      <c r="AL49" s="1" t="s">
        <v>397</v>
      </c>
      <c r="AM49" s="1" t="s">
        <v>398</v>
      </c>
      <c r="AN49" s="1" t="s">
        <v>399</v>
      </c>
      <c r="AO49" s="1" t="s">
        <v>400</v>
      </c>
      <c r="AP49" s="1" t="s">
        <v>401</v>
      </c>
      <c r="AQ49" s="1" t="s">
        <v>402</v>
      </c>
      <c r="AR49" s="1" t="s">
        <v>403</v>
      </c>
      <c r="AS49" s="1" t="s">
        <v>404</v>
      </c>
      <c r="AT49" s="1" t="s">
        <v>405</v>
      </c>
      <c r="AU49" s="1" t="s">
        <v>406</v>
      </c>
      <c r="AV49" s="1" t="s">
        <v>407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408</v>
      </c>
      <c r="D50" s="18" t="s">
        <v>409</v>
      </c>
      <c r="E50" s="19" t="s">
        <v>410</v>
      </c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7"/>
      <c r="Z50" s="13"/>
      <c r="AA50" s="17"/>
      <c r="AB50" s="17"/>
      <c r="AC50" s="11"/>
      <c r="AD50" s="1"/>
      <c r="AE50" s="1"/>
      <c r="AF50" s="1" t="s">
        <v>738</v>
      </c>
      <c r="AG50" s="1" t="s">
        <v>739</v>
      </c>
      <c r="AH50" s="1" t="s">
        <v>740</v>
      </c>
      <c r="AI50" s="1" t="s">
        <v>741</v>
      </c>
      <c r="AJ50" s="1" t="s">
        <v>742</v>
      </c>
      <c r="AK50" s="1" t="s">
        <v>743</v>
      </c>
      <c r="AL50" s="1" t="s">
        <v>744</v>
      </c>
      <c r="AM50" s="1" t="s">
        <v>745</v>
      </c>
      <c r="AN50" s="1" t="s">
        <v>746</v>
      </c>
      <c r="AO50" s="1" t="s">
        <v>747</v>
      </c>
      <c r="AP50" s="1" t="s">
        <v>748</v>
      </c>
      <c r="AQ50" s="1" t="s">
        <v>749</v>
      </c>
      <c r="AR50" s="1" t="s">
        <v>750</v>
      </c>
      <c r="AS50" s="1" t="s">
        <v>751</v>
      </c>
      <c r="AT50" s="1" t="s">
        <v>752</v>
      </c>
      <c r="AU50" s="1" t="s">
        <v>753</v>
      </c>
      <c r="AV50" s="1" t="s">
        <v>754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755</v>
      </c>
      <c r="D51" s="18" t="s">
        <v>756</v>
      </c>
      <c r="E51" s="19" t="s">
        <v>757</v>
      </c>
      <c r="F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7"/>
      <c r="Z51" s="13"/>
      <c r="AA51" s="17"/>
      <c r="AB51" s="17"/>
      <c r="AC51" s="11"/>
      <c r="AD51" s="1"/>
      <c r="AE51" s="1"/>
      <c r="AF51" s="1" t="s">
        <v>758</v>
      </c>
      <c r="AG51" s="1" t="s">
        <v>759</v>
      </c>
      <c r="AH51" s="1" t="s">
        <v>760</v>
      </c>
      <c r="AI51" s="1" t="s">
        <v>761</v>
      </c>
      <c r="AJ51" s="1" t="s">
        <v>762</v>
      </c>
      <c r="AK51" s="1" t="s">
        <v>763</v>
      </c>
      <c r="AL51" s="1" t="s">
        <v>764</v>
      </c>
      <c r="AM51" s="1" t="s">
        <v>765</v>
      </c>
      <c r="AN51" s="1" t="s">
        <v>766</v>
      </c>
      <c r="AO51" s="1" t="s">
        <v>767</v>
      </c>
      <c r="AP51" s="1" t="s">
        <v>768</v>
      </c>
      <c r="AQ51" s="1" t="s">
        <v>769</v>
      </c>
      <c r="AR51" s="1" t="s">
        <v>770</v>
      </c>
      <c r="AS51" s="1" t="s">
        <v>771</v>
      </c>
      <c r="AT51" s="1" t="s">
        <v>772</v>
      </c>
      <c r="AU51" s="1" t="s">
        <v>773</v>
      </c>
      <c r="AV51" s="1" t="s">
        <v>774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775</v>
      </c>
      <c r="D52" s="18" t="s">
        <v>776</v>
      </c>
      <c r="E52" s="19" t="s">
        <v>777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7"/>
      <c r="Z52" s="13"/>
      <c r="AA52" s="17"/>
      <c r="AB52" s="17"/>
      <c r="AC52" s="11"/>
      <c r="AD52" s="1"/>
      <c r="AE52" s="1"/>
      <c r="AF52" s="1" t="s">
        <v>778</v>
      </c>
      <c r="AG52" s="1" t="s">
        <v>779</v>
      </c>
      <c r="AH52" s="1" t="s">
        <v>780</v>
      </c>
      <c r="AI52" s="1" t="s">
        <v>781</v>
      </c>
      <c r="AJ52" s="1" t="s">
        <v>782</v>
      </c>
      <c r="AK52" s="1" t="s">
        <v>783</v>
      </c>
      <c r="AL52" s="1" t="s">
        <v>784</v>
      </c>
      <c r="AM52" s="1" t="s">
        <v>785</v>
      </c>
      <c r="AN52" s="1" t="s">
        <v>786</v>
      </c>
      <c r="AO52" s="1" t="s">
        <v>787</v>
      </c>
      <c r="AP52" s="1" t="s">
        <v>788</v>
      </c>
      <c r="AQ52" s="1" t="s">
        <v>789</v>
      </c>
      <c r="AR52" s="1" t="s">
        <v>790</v>
      </c>
      <c r="AS52" s="1" t="s">
        <v>791</v>
      </c>
      <c r="AT52" s="1" t="s">
        <v>792</v>
      </c>
      <c r="AU52" s="1" t="s">
        <v>793</v>
      </c>
      <c r="AV52" s="1" t="s">
        <v>62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830</v>
      </c>
      <c r="D53" s="18" t="s">
        <v>303</v>
      </c>
      <c r="E53" s="19" t="s">
        <v>304</v>
      </c>
      <c r="F53" s="26" t="s">
        <v>1117</v>
      </c>
      <c r="G53" s="11"/>
      <c r="H53" s="11"/>
      <c r="I53" s="21" t="s">
        <v>1192</v>
      </c>
      <c r="J53" s="20" t="s">
        <v>1193</v>
      </c>
      <c r="K53" s="22">
        <v>38718</v>
      </c>
      <c r="L53" s="11"/>
      <c r="M53" s="11"/>
      <c r="N53" s="11"/>
      <c r="O53" s="11"/>
      <c r="P53" s="11"/>
      <c r="Q53" s="21" t="s">
        <v>565</v>
      </c>
      <c r="R53" s="11"/>
      <c r="S53" s="11"/>
      <c r="T53" s="11"/>
      <c r="U53" s="11"/>
      <c r="V53" s="12"/>
      <c r="W53" s="12"/>
      <c r="X53" s="12">
        <v>147</v>
      </c>
      <c r="Y53" s="17">
        <v>2275.006</v>
      </c>
      <c r="Z53" s="13"/>
      <c r="AA53" s="17">
        <v>6008.35</v>
      </c>
      <c r="AB53" s="17">
        <v>8515.705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>
      <c r="A54" s="29"/>
      <c r="B54" s="7"/>
      <c r="C54" s="8" t="s">
        <v>63</v>
      </c>
      <c r="D54" s="15" t="s">
        <v>64</v>
      </c>
      <c r="E54" s="16" t="s">
        <v>65</v>
      </c>
      <c r="F54" s="26" t="s">
        <v>968</v>
      </c>
      <c r="G54" s="11"/>
      <c r="H54" s="11"/>
      <c r="I54" s="21" t="s">
        <v>1192</v>
      </c>
      <c r="J54" s="20" t="s">
        <v>1193</v>
      </c>
      <c r="K54" s="22">
        <v>38718</v>
      </c>
      <c r="L54" s="11"/>
      <c r="M54" s="11"/>
      <c r="N54" s="11"/>
      <c r="O54" s="11"/>
      <c r="P54" s="11"/>
      <c r="Q54" s="21" t="s">
        <v>360</v>
      </c>
      <c r="R54" s="23" t="s">
        <v>897</v>
      </c>
      <c r="S54" s="24" t="s">
        <v>1195</v>
      </c>
      <c r="T54" s="11"/>
      <c r="U54" s="11"/>
      <c r="V54" s="12">
        <f>247+109.8+123.3</f>
        <v>480.1</v>
      </c>
      <c r="W54" s="12">
        <v>480.1</v>
      </c>
      <c r="X54" s="12"/>
      <c r="Y54" s="17"/>
      <c r="Z54" s="13"/>
      <c r="AA54" s="17"/>
      <c r="AB54" s="62"/>
      <c r="AC54" s="11"/>
      <c r="AD54" s="1"/>
      <c r="AE54" s="1"/>
      <c r="AF54" s="1" t="s">
        <v>66</v>
      </c>
      <c r="AG54" s="1" t="s">
        <v>67</v>
      </c>
      <c r="AH54" s="1" t="s">
        <v>68</v>
      </c>
      <c r="AI54" s="1" t="s">
        <v>69</v>
      </c>
      <c r="AJ54" s="1" t="s">
        <v>70</v>
      </c>
      <c r="AK54" s="1" t="s">
        <v>71</v>
      </c>
      <c r="AL54" s="1" t="s">
        <v>72</v>
      </c>
      <c r="AM54" s="1" t="s">
        <v>73</v>
      </c>
      <c r="AN54" s="1" t="s">
        <v>74</v>
      </c>
      <c r="AO54" s="1" t="s">
        <v>75</v>
      </c>
      <c r="AP54" s="1" t="s">
        <v>76</v>
      </c>
      <c r="AQ54" s="1" t="s">
        <v>77</v>
      </c>
      <c r="AR54" s="1" t="s">
        <v>78</v>
      </c>
      <c r="AS54" s="1" t="s">
        <v>79</v>
      </c>
      <c r="AT54" s="1" t="s">
        <v>80</v>
      </c>
      <c r="AU54" s="1" t="s">
        <v>81</v>
      </c>
      <c r="AV54" s="1" t="s">
        <v>82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447</v>
      </c>
      <c r="E55" s="16"/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7"/>
      <c r="Z55" s="13"/>
      <c r="AA55" s="17"/>
      <c r="AB55" s="17"/>
      <c r="AC55" s="11"/>
      <c r="AD55" s="1"/>
      <c r="AE55" s="1"/>
      <c r="AF55" s="1" t="s">
        <v>448</v>
      </c>
      <c r="AG55" s="1" t="s">
        <v>449</v>
      </c>
      <c r="AH55" s="1" t="s">
        <v>450</v>
      </c>
      <c r="AI55" s="1" t="s">
        <v>451</v>
      </c>
      <c r="AJ55" s="1" t="s">
        <v>452</v>
      </c>
      <c r="AK55" s="1" t="s">
        <v>453</v>
      </c>
      <c r="AL55" s="1" t="s">
        <v>454</v>
      </c>
      <c r="AM55" s="1" t="s">
        <v>455</v>
      </c>
      <c r="AN55" s="1" t="s">
        <v>456</v>
      </c>
      <c r="AO55" s="1" t="s">
        <v>457</v>
      </c>
      <c r="AP55" s="1" t="s">
        <v>458</v>
      </c>
      <c r="AQ55" s="1" t="s">
        <v>459</v>
      </c>
      <c r="AR55" s="1" t="s">
        <v>460</v>
      </c>
      <c r="AS55" s="1" t="s">
        <v>461</v>
      </c>
      <c r="AT55" s="1" t="s">
        <v>462</v>
      </c>
      <c r="AU55" s="1" t="s">
        <v>463</v>
      </c>
      <c r="AV55" s="1" t="s">
        <v>464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465</v>
      </c>
      <c r="D56" s="15" t="s">
        <v>466</v>
      </c>
      <c r="E56" s="16" t="s">
        <v>467</v>
      </c>
      <c r="F56" s="26"/>
      <c r="G56" s="11"/>
      <c r="H56" s="11"/>
      <c r="I56" s="11"/>
      <c r="J56" s="11"/>
      <c r="K56" s="11"/>
      <c r="L56" s="11"/>
      <c r="M56" s="23"/>
      <c r="N56" s="20"/>
      <c r="O56" s="11"/>
      <c r="P56" s="11"/>
      <c r="Q56" s="11"/>
      <c r="R56" s="11"/>
      <c r="S56" s="11"/>
      <c r="T56" s="11"/>
      <c r="U56" s="11"/>
      <c r="V56" s="12">
        <f>V57+V58+V59</f>
        <v>1108.6</v>
      </c>
      <c r="W56" s="12">
        <f>W57+W58+W59</f>
        <v>1108.562</v>
      </c>
      <c r="X56" s="12">
        <f>X57+X58+X59</f>
        <v>770.048</v>
      </c>
      <c r="Y56" s="12">
        <f>Y57+Y58+Y59</f>
        <v>1163.714</v>
      </c>
      <c r="Z56" s="13"/>
      <c r="AA56" s="12">
        <f>AA57+AA58+AA59</f>
        <v>546.714</v>
      </c>
      <c r="AB56" s="12">
        <f>AB57+AB58+AB59</f>
        <v>546.714</v>
      </c>
      <c r="AC56" s="11"/>
      <c r="AD56" s="1"/>
      <c r="AE56" s="1"/>
      <c r="AF56" s="1" t="s">
        <v>468</v>
      </c>
      <c r="AG56" s="1" t="s">
        <v>469</v>
      </c>
      <c r="AH56" s="1" t="s">
        <v>470</v>
      </c>
      <c r="AI56" s="1" t="s">
        <v>471</v>
      </c>
      <c r="AJ56" s="1" t="s">
        <v>472</v>
      </c>
      <c r="AK56" s="1" t="s">
        <v>473</v>
      </c>
      <c r="AL56" s="1" t="s">
        <v>474</v>
      </c>
      <c r="AM56" s="1" t="s">
        <v>475</v>
      </c>
      <c r="AN56" s="1" t="s">
        <v>476</v>
      </c>
      <c r="AO56" s="1" t="s">
        <v>477</v>
      </c>
      <c r="AP56" s="1" t="s">
        <v>478</v>
      </c>
      <c r="AQ56" s="1" t="s">
        <v>479</v>
      </c>
      <c r="AR56" s="1" t="s">
        <v>480</v>
      </c>
      <c r="AS56" s="1" t="s">
        <v>481</v>
      </c>
      <c r="AT56" s="1" t="s">
        <v>482</v>
      </c>
      <c r="AU56" s="1" t="s">
        <v>483</v>
      </c>
      <c r="AV56" s="1" t="s">
        <v>484</v>
      </c>
      <c r="AW56" s="1"/>
      <c r="AX56" s="1"/>
      <c r="AY56" s="1"/>
      <c r="AZ56" s="1"/>
    </row>
    <row r="57" spans="1:52" ht="90">
      <c r="A57" s="1"/>
      <c r="B57" s="7"/>
      <c r="C57" s="31" t="s">
        <v>485</v>
      </c>
      <c r="D57" s="32" t="s">
        <v>486</v>
      </c>
      <c r="E57" s="16" t="s">
        <v>487</v>
      </c>
      <c r="F57" s="26" t="s">
        <v>488</v>
      </c>
      <c r="G57" s="11"/>
      <c r="H57" s="11"/>
      <c r="I57" s="21" t="s">
        <v>1192</v>
      </c>
      <c r="J57" s="20" t="s">
        <v>1193</v>
      </c>
      <c r="K57" s="22">
        <v>38718</v>
      </c>
      <c r="L57" s="11"/>
      <c r="M57" s="23"/>
      <c r="N57" s="20"/>
      <c r="O57" s="11"/>
      <c r="P57" s="11"/>
      <c r="Q57" s="28" t="s">
        <v>489</v>
      </c>
      <c r="R57" s="11"/>
      <c r="S57" s="11"/>
      <c r="T57" s="11"/>
      <c r="U57" s="11"/>
      <c r="V57" s="12">
        <v>485.6</v>
      </c>
      <c r="W57" s="12">
        <v>485.562</v>
      </c>
      <c r="X57" s="12">
        <v>495.864</v>
      </c>
      <c r="Y57" s="17">
        <v>617</v>
      </c>
      <c r="Z57" s="13"/>
      <c r="AA57" s="17"/>
      <c r="AB57" s="17"/>
      <c r="AC57" s="11"/>
      <c r="AD57" s="1"/>
      <c r="AE57" s="1"/>
      <c r="AF57" s="1" t="s">
        <v>490</v>
      </c>
      <c r="AG57" s="1" t="s">
        <v>491</v>
      </c>
      <c r="AH57" s="1" t="s">
        <v>492</v>
      </c>
      <c r="AI57" s="1" t="s">
        <v>493</v>
      </c>
      <c r="AJ57" s="1" t="s">
        <v>494</v>
      </c>
      <c r="AK57" s="1" t="s">
        <v>495</v>
      </c>
      <c r="AL57" s="1" t="s">
        <v>496</v>
      </c>
      <c r="AM57" s="1" t="s">
        <v>497</v>
      </c>
      <c r="AN57" s="1" t="s">
        <v>498</v>
      </c>
      <c r="AO57" s="1" t="s">
        <v>499</v>
      </c>
      <c r="AP57" s="1" t="s">
        <v>500</v>
      </c>
      <c r="AQ57" s="1" t="s">
        <v>501</v>
      </c>
      <c r="AR57" s="1" t="s">
        <v>502</v>
      </c>
      <c r="AS57" s="1" t="s">
        <v>503</v>
      </c>
      <c r="AT57" s="1" t="s">
        <v>504</v>
      </c>
      <c r="AU57" s="1" t="s">
        <v>505</v>
      </c>
      <c r="AV57" s="1" t="s">
        <v>506</v>
      </c>
      <c r="AW57" s="1"/>
      <c r="AX57" s="1"/>
      <c r="AY57" s="1"/>
      <c r="AZ57" s="1"/>
    </row>
    <row r="58" spans="1:52" ht="62.25" customHeight="1">
      <c r="A58" s="1"/>
      <c r="B58" s="7"/>
      <c r="C58" s="31" t="s">
        <v>507</v>
      </c>
      <c r="D58" s="32" t="s">
        <v>508</v>
      </c>
      <c r="E58" s="16" t="s">
        <v>509</v>
      </c>
      <c r="F58" s="26" t="s">
        <v>510</v>
      </c>
      <c r="G58" s="11"/>
      <c r="H58" s="11"/>
      <c r="I58" s="21"/>
      <c r="J58" s="20"/>
      <c r="K58" s="22"/>
      <c r="L58" s="11"/>
      <c r="M58" s="23"/>
      <c r="N58" s="20"/>
      <c r="O58" s="11"/>
      <c r="P58" s="11"/>
      <c r="Q58" s="28" t="s">
        <v>28</v>
      </c>
      <c r="R58" s="11"/>
      <c r="S58" s="11"/>
      <c r="T58" s="11"/>
      <c r="U58" s="11"/>
      <c r="V58" s="12">
        <v>10</v>
      </c>
      <c r="W58" s="12">
        <v>10</v>
      </c>
      <c r="X58" s="12">
        <v>274.184</v>
      </c>
      <c r="Y58" s="17">
        <v>546.714</v>
      </c>
      <c r="Z58" s="13"/>
      <c r="AA58" s="17">
        <v>546.714</v>
      </c>
      <c r="AB58" s="17">
        <v>546.714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91.25">
      <c r="A59" s="1"/>
      <c r="B59" s="7"/>
      <c r="C59" s="31" t="s">
        <v>567</v>
      </c>
      <c r="D59" s="32" t="s">
        <v>511</v>
      </c>
      <c r="E59" s="16" t="s">
        <v>512</v>
      </c>
      <c r="F59" s="26" t="s">
        <v>513</v>
      </c>
      <c r="G59" s="11"/>
      <c r="H59" s="11"/>
      <c r="I59" s="21"/>
      <c r="J59" s="20"/>
      <c r="K59" s="22"/>
      <c r="L59" s="11"/>
      <c r="M59" s="23"/>
      <c r="N59" s="20"/>
      <c r="O59" s="11"/>
      <c r="P59" s="11"/>
      <c r="Q59" s="21" t="s">
        <v>360</v>
      </c>
      <c r="R59" s="11"/>
      <c r="S59" s="11"/>
      <c r="T59" s="11"/>
      <c r="U59" s="11"/>
      <c r="V59" s="12">
        <f>500+63+50</f>
        <v>613</v>
      </c>
      <c r="W59" s="12">
        <f>500+113</f>
        <v>613</v>
      </c>
      <c r="X59" s="12"/>
      <c r="Y59" s="17"/>
      <c r="Z59" s="13"/>
      <c r="AA59" s="17"/>
      <c r="AB59" s="17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514</v>
      </c>
      <c r="D60" s="15" t="s">
        <v>515</v>
      </c>
      <c r="E60" s="16" t="s">
        <v>516</v>
      </c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>
        <f>V61+V62</f>
        <v>953</v>
      </c>
      <c r="W60" s="12">
        <f>W61+W62</f>
        <v>56.746</v>
      </c>
      <c r="X60" s="12">
        <f>X61+X62</f>
        <v>142</v>
      </c>
      <c r="Y60" s="12">
        <f>AA61+Y62</f>
        <v>172</v>
      </c>
      <c r="Z60" s="13"/>
      <c r="AA60" s="12">
        <f>AB61+AA62</f>
        <v>172</v>
      </c>
      <c r="AB60" s="12">
        <f>AC61+AB62</f>
        <v>172</v>
      </c>
      <c r="AC60" s="11"/>
      <c r="AD60" s="1"/>
      <c r="AE60" s="1"/>
      <c r="AF60" s="1" t="s">
        <v>517</v>
      </c>
      <c r="AG60" s="1" t="s">
        <v>518</v>
      </c>
      <c r="AH60" s="1" t="s">
        <v>519</v>
      </c>
      <c r="AI60" s="1" t="s">
        <v>520</v>
      </c>
      <c r="AJ60" s="1" t="s">
        <v>521</v>
      </c>
      <c r="AK60" s="1" t="s">
        <v>522</v>
      </c>
      <c r="AL60" s="1" t="s">
        <v>523</v>
      </c>
      <c r="AM60" s="1" t="s">
        <v>524</v>
      </c>
      <c r="AN60" s="1" t="s">
        <v>525</v>
      </c>
      <c r="AO60" s="1" t="s">
        <v>526</v>
      </c>
      <c r="AP60" s="1" t="s">
        <v>527</v>
      </c>
      <c r="AQ60" s="1" t="s">
        <v>528</v>
      </c>
      <c r="AR60" s="1" t="s">
        <v>529</v>
      </c>
      <c r="AS60" s="1" t="s">
        <v>530</v>
      </c>
      <c r="AT60" s="1" t="s">
        <v>531</v>
      </c>
      <c r="AU60" s="1" t="s">
        <v>532</v>
      </c>
      <c r="AV60" s="1" t="s">
        <v>533</v>
      </c>
      <c r="AW60" s="1"/>
      <c r="AX60" s="1"/>
      <c r="AY60" s="1"/>
      <c r="AZ60" s="1"/>
    </row>
    <row r="61" spans="1:52" ht="146.25" customHeight="1">
      <c r="A61" s="1"/>
      <c r="B61" s="14"/>
      <c r="C61" s="31" t="s">
        <v>534</v>
      </c>
      <c r="D61" s="66" t="s">
        <v>535</v>
      </c>
      <c r="E61" s="16" t="s">
        <v>536</v>
      </c>
      <c r="F61" s="26" t="s">
        <v>27</v>
      </c>
      <c r="G61" s="11"/>
      <c r="H61" s="11"/>
      <c r="I61" s="21" t="s">
        <v>1192</v>
      </c>
      <c r="J61" s="20" t="s">
        <v>1193</v>
      </c>
      <c r="K61" s="22">
        <v>38718</v>
      </c>
      <c r="L61" s="11"/>
      <c r="M61" s="11"/>
      <c r="N61" s="11"/>
      <c r="O61" s="11"/>
      <c r="P61" s="11"/>
      <c r="Q61" s="21" t="s">
        <v>537</v>
      </c>
      <c r="R61" s="11"/>
      <c r="S61" s="11"/>
      <c r="T61" s="11"/>
      <c r="U61" s="11"/>
      <c r="V61" s="12"/>
      <c r="W61" s="12"/>
      <c r="X61" s="12"/>
      <c r="Y61" s="17"/>
      <c r="Z61" s="13"/>
      <c r="AA61" s="17"/>
      <c r="AB61" s="17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0">
      <c r="A62" s="1"/>
      <c r="B62" s="14"/>
      <c r="C62" s="31" t="s">
        <v>538</v>
      </c>
      <c r="D62" s="67" t="s">
        <v>539</v>
      </c>
      <c r="E62" s="16" t="s">
        <v>540</v>
      </c>
      <c r="F62" s="20" t="s">
        <v>541</v>
      </c>
      <c r="G62" s="11"/>
      <c r="H62" s="11"/>
      <c r="I62" s="21" t="s">
        <v>1192</v>
      </c>
      <c r="J62" s="20" t="s">
        <v>1193</v>
      </c>
      <c r="K62" s="22">
        <v>38718</v>
      </c>
      <c r="L62" s="11"/>
      <c r="M62" s="11"/>
      <c r="N62" s="11"/>
      <c r="O62" s="11"/>
      <c r="P62" s="11"/>
      <c r="Q62" s="36" t="s">
        <v>28</v>
      </c>
      <c r="R62" s="11"/>
      <c r="S62" s="11"/>
      <c r="T62" s="11"/>
      <c r="U62" s="11"/>
      <c r="V62" s="12">
        <v>953</v>
      </c>
      <c r="W62" s="12">
        <v>56.746</v>
      </c>
      <c r="X62" s="12">
        <v>142</v>
      </c>
      <c r="Y62" s="17">
        <v>172</v>
      </c>
      <c r="Z62" s="13"/>
      <c r="AA62" s="17">
        <v>172</v>
      </c>
      <c r="AB62" s="62">
        <v>172</v>
      </c>
      <c r="AC62" s="11"/>
      <c r="AD62" s="1"/>
      <c r="AE62" s="1"/>
      <c r="AF62" s="1" t="s">
        <v>542</v>
      </c>
      <c r="AG62" s="1" t="s">
        <v>543</v>
      </c>
      <c r="AH62" s="1" t="s">
        <v>544</v>
      </c>
      <c r="AI62" s="1" t="s">
        <v>545</v>
      </c>
      <c r="AJ62" s="1" t="s">
        <v>546</v>
      </c>
      <c r="AK62" s="1" t="s">
        <v>547</v>
      </c>
      <c r="AL62" s="1" t="s">
        <v>548</v>
      </c>
      <c r="AM62" s="1" t="s">
        <v>549</v>
      </c>
      <c r="AN62" s="1" t="s">
        <v>550</v>
      </c>
      <c r="AO62" s="1" t="s">
        <v>551</v>
      </c>
      <c r="AP62" s="1" t="s">
        <v>552</v>
      </c>
      <c r="AQ62" s="1" t="s">
        <v>553</v>
      </c>
      <c r="AR62" s="1" t="s">
        <v>305</v>
      </c>
      <c r="AS62" s="1" t="s">
        <v>306</v>
      </c>
      <c r="AT62" s="1" t="s">
        <v>307</v>
      </c>
      <c r="AU62" s="1" t="s">
        <v>308</v>
      </c>
      <c r="AV62" s="1" t="s">
        <v>309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310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311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>
        <f aca="true" t="shared" si="0" ref="V64:AB64">V9</f>
        <v>38389.09999999999</v>
      </c>
      <c r="W64" s="12">
        <f t="shared" si="0"/>
        <v>26173.913999999997</v>
      </c>
      <c r="X64" s="12">
        <f t="shared" si="0"/>
        <v>89690.99099999998</v>
      </c>
      <c r="Y64" s="17">
        <f t="shared" si="0"/>
        <v>69983.073</v>
      </c>
      <c r="Z64" s="13">
        <f t="shared" si="0"/>
        <v>0</v>
      </c>
      <c r="AA64" s="17">
        <f t="shared" si="0"/>
        <v>72195.909</v>
      </c>
      <c r="AB64" s="17">
        <f t="shared" si="0"/>
        <v>73707.454</v>
      </c>
      <c r="AC64" s="11"/>
      <c r="AD64" s="1"/>
      <c r="AE64" s="1"/>
      <c r="AF64" s="1" t="s">
        <v>312</v>
      </c>
      <c r="AG64" s="1" t="s">
        <v>313</v>
      </c>
      <c r="AH64" s="1" t="s">
        <v>314</v>
      </c>
      <c r="AI64" s="1" t="s">
        <v>315</v>
      </c>
      <c r="AJ64" s="1" t="s">
        <v>316</v>
      </c>
      <c r="AK64" s="1" t="s">
        <v>317</v>
      </c>
      <c r="AL64" s="1" t="s">
        <v>318</v>
      </c>
      <c r="AM64" s="1" t="s">
        <v>319</v>
      </c>
      <c r="AN64" s="1" t="s">
        <v>320</v>
      </c>
      <c r="AO64" s="1" t="s">
        <v>321</v>
      </c>
      <c r="AP64" s="1" t="s">
        <v>322</v>
      </c>
      <c r="AQ64" s="1" t="s">
        <v>323</v>
      </c>
      <c r="AR64" s="1" t="s">
        <v>324</v>
      </c>
      <c r="AS64" s="1" t="s">
        <v>325</v>
      </c>
      <c r="AT64" s="1" t="s">
        <v>326</v>
      </c>
      <c r="AU64" s="1" t="s">
        <v>327</v>
      </c>
      <c r="AV64" s="1" t="s">
        <v>328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85" t="s">
        <v>329</v>
      </c>
      <c r="D68" s="85"/>
      <c r="E68" s="85"/>
      <c r="F68" s="85"/>
      <c r="G68" s="85"/>
      <c r="H68" s="85"/>
      <c r="I68" s="85"/>
      <c r="J68" s="8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85" t="s">
        <v>330</v>
      </c>
      <c r="D69" s="85"/>
      <c r="E69" s="85"/>
      <c r="F69" s="85"/>
      <c r="G69" s="85"/>
      <c r="H69" s="85"/>
      <c r="I69" s="85"/>
      <c r="J69" s="8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tabSelected="1" zoomScale="75" zoomScaleNormal="75" zoomScalePageLayoutView="0" workbookViewId="0" topLeftCell="B2">
      <selection activeCell="BA8" sqref="BA8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1.375" style="3" customWidth="1"/>
    <col min="10" max="10" width="10.25390625" style="3" customWidth="1"/>
    <col min="11" max="11" width="9.75390625" style="3" customWidth="1"/>
    <col min="12" max="12" width="0" style="3" hidden="1" customWidth="1"/>
    <col min="13" max="13" width="19.00390625" style="3" customWidth="1"/>
    <col min="14" max="14" width="10.75390625" style="3" customWidth="1"/>
    <col min="15" max="15" width="10.25390625" style="3" customWidth="1"/>
    <col min="16" max="16" width="0" style="3" hidden="1" customWidth="1"/>
    <col min="17" max="17" width="23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86" t="s">
        <v>923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83" t="s">
        <v>86</v>
      </c>
      <c r="D5" s="83"/>
      <c r="E5" s="83"/>
      <c r="F5" s="83" t="s">
        <v>87</v>
      </c>
      <c r="G5" s="83" t="s">
        <v>88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 t="s">
        <v>89</v>
      </c>
      <c r="U5" s="83"/>
      <c r="V5" s="83"/>
      <c r="W5" s="83"/>
      <c r="X5" s="83"/>
      <c r="Y5" s="83"/>
      <c r="Z5" s="83"/>
      <c r="AA5" s="83"/>
      <c r="AB5" s="83"/>
      <c r="AC5" s="83" t="s">
        <v>90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91</v>
      </c>
      <c r="B6" s="1"/>
      <c r="C6" s="83"/>
      <c r="D6" s="83"/>
      <c r="E6" s="83"/>
      <c r="F6" s="83"/>
      <c r="G6" s="83"/>
      <c r="H6" s="83" t="s">
        <v>92</v>
      </c>
      <c r="I6" s="83"/>
      <c r="J6" s="83"/>
      <c r="K6" s="83"/>
      <c r="L6" s="83" t="s">
        <v>93</v>
      </c>
      <c r="M6" s="83"/>
      <c r="N6" s="83"/>
      <c r="O6" s="83"/>
      <c r="P6" s="83" t="s">
        <v>94</v>
      </c>
      <c r="Q6" s="83"/>
      <c r="R6" s="83"/>
      <c r="S6" s="83"/>
      <c r="T6" s="83"/>
      <c r="U6" s="83" t="s">
        <v>924</v>
      </c>
      <c r="V6" s="83"/>
      <c r="W6" s="83"/>
      <c r="X6" s="83" t="s">
        <v>925</v>
      </c>
      <c r="Y6" s="84" t="s">
        <v>926</v>
      </c>
      <c r="Z6" s="83" t="s">
        <v>95</v>
      </c>
      <c r="AA6" s="83"/>
      <c r="AB6" s="83"/>
      <c r="AC6" s="8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96</v>
      </c>
      <c r="B7" s="1"/>
      <c r="C7" s="83"/>
      <c r="D7" s="83"/>
      <c r="E7" s="83"/>
      <c r="F7" s="83"/>
      <c r="G7" s="83"/>
      <c r="H7" s="4"/>
      <c r="I7" s="4" t="s">
        <v>97</v>
      </c>
      <c r="J7" s="4" t="s">
        <v>98</v>
      </c>
      <c r="K7" s="4" t="s">
        <v>99</v>
      </c>
      <c r="L7" s="4"/>
      <c r="M7" s="4" t="s">
        <v>97</v>
      </c>
      <c r="N7" s="4" t="s">
        <v>98</v>
      </c>
      <c r="O7" s="4" t="s">
        <v>99</v>
      </c>
      <c r="P7" s="4"/>
      <c r="Q7" s="4" t="s">
        <v>97</v>
      </c>
      <c r="R7" s="4" t="s">
        <v>98</v>
      </c>
      <c r="S7" s="4" t="s">
        <v>99</v>
      </c>
      <c r="T7" s="83"/>
      <c r="U7" s="4"/>
      <c r="V7" s="4" t="s">
        <v>100</v>
      </c>
      <c r="W7" s="4" t="s">
        <v>101</v>
      </c>
      <c r="X7" s="83"/>
      <c r="Y7" s="84"/>
      <c r="Z7" s="4"/>
      <c r="AA7" s="5" t="s">
        <v>927</v>
      </c>
      <c r="AB7" s="69" t="s">
        <v>928</v>
      </c>
      <c r="AC7" s="8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102</v>
      </c>
      <c r="B8" s="6"/>
      <c r="C8" s="4" t="s">
        <v>103</v>
      </c>
      <c r="D8" s="4" t="s">
        <v>104</v>
      </c>
      <c r="E8" s="4" t="s">
        <v>105</v>
      </c>
      <c r="F8" s="4" t="s">
        <v>106</v>
      </c>
      <c r="G8" s="4"/>
      <c r="H8" s="4"/>
      <c r="I8" s="4" t="s">
        <v>107</v>
      </c>
      <c r="J8" s="4" t="s">
        <v>108</v>
      </c>
      <c r="K8" s="4" t="s">
        <v>109</v>
      </c>
      <c r="L8" s="4"/>
      <c r="M8" s="4" t="s">
        <v>110</v>
      </c>
      <c r="N8" s="4" t="s">
        <v>111</v>
      </c>
      <c r="O8" s="4" t="s">
        <v>112</v>
      </c>
      <c r="P8" s="4"/>
      <c r="Q8" s="4" t="s">
        <v>113</v>
      </c>
      <c r="R8" s="4" t="s">
        <v>114</v>
      </c>
      <c r="S8" s="4" t="s">
        <v>115</v>
      </c>
      <c r="T8" s="4"/>
      <c r="U8" s="4"/>
      <c r="V8" s="4" t="s">
        <v>116</v>
      </c>
      <c r="W8" s="4" t="s">
        <v>117</v>
      </c>
      <c r="X8" s="4" t="s">
        <v>118</v>
      </c>
      <c r="Y8" s="5" t="s">
        <v>119</v>
      </c>
      <c r="Z8" s="4"/>
      <c r="AA8" s="5" t="s">
        <v>120</v>
      </c>
      <c r="AB8" s="69" t="s">
        <v>121</v>
      </c>
      <c r="AC8" s="4" t="s">
        <v>122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123</v>
      </c>
      <c r="B9" s="7"/>
      <c r="C9" s="8" t="s">
        <v>124</v>
      </c>
      <c r="D9" s="9" t="s">
        <v>125</v>
      </c>
      <c r="E9" s="10" t="s">
        <v>126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89690.99099999998</v>
      </c>
      <c r="W9" s="12">
        <f>W10+W54+W56+W60</f>
        <v>53292.5</v>
      </c>
      <c r="X9" s="12">
        <f>X10+X54+X56+X60-0.1</f>
        <v>69983.10999999999</v>
      </c>
      <c r="Y9" s="12">
        <f>Y10+Y54+Y56+Y60-0.1</f>
        <v>72195.89999999998</v>
      </c>
      <c r="Z9" s="13">
        <f>Z10+Z54+Z57+Z60</f>
        <v>0</v>
      </c>
      <c r="AA9" s="12">
        <f>AA10+AA54+AA56+AA60+AA63</f>
        <v>73707.454</v>
      </c>
      <c r="AB9" s="70">
        <f>AB10+AB54+AB56+AB60+AB63</f>
        <v>73707.454</v>
      </c>
      <c r="AC9" s="11"/>
      <c r="AD9" s="1"/>
      <c r="AE9" s="1"/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131</v>
      </c>
      <c r="AK9" s="1" t="s">
        <v>132</v>
      </c>
      <c r="AL9" s="1" t="s">
        <v>133</v>
      </c>
      <c r="AM9" s="1" t="s">
        <v>134</v>
      </c>
      <c r="AN9" s="1" t="s">
        <v>135</v>
      </c>
      <c r="AO9" s="1" t="s">
        <v>1160</v>
      </c>
      <c r="AP9" s="1" t="s">
        <v>1161</v>
      </c>
      <c r="AQ9" s="1" t="s">
        <v>1162</v>
      </c>
      <c r="AR9" s="1" t="s">
        <v>1163</v>
      </c>
      <c r="AS9" s="1" t="s">
        <v>1164</v>
      </c>
      <c r="AT9" s="1" t="s">
        <v>1165</v>
      </c>
      <c r="AU9" s="1" t="s">
        <v>1166</v>
      </c>
      <c r="AV9" s="1" t="s">
        <v>1167</v>
      </c>
      <c r="AW9" s="1"/>
      <c r="AX9" s="1"/>
      <c r="AY9" s="1"/>
      <c r="AZ9" s="1"/>
    </row>
    <row r="10" spans="1:52" ht="88.5" customHeight="1">
      <c r="A10" s="1" t="s">
        <v>1168</v>
      </c>
      <c r="B10" s="14"/>
      <c r="C10" s="8" t="s">
        <v>1169</v>
      </c>
      <c r="D10" s="15" t="s">
        <v>1170</v>
      </c>
      <c r="E10" s="16" t="s">
        <v>1171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SUM(V11:V53)</f>
        <v>88778.94299999998</v>
      </c>
      <c r="W10" s="12">
        <f>SUM(W11:W53)</f>
        <v>52517.4</v>
      </c>
      <c r="X10" s="17">
        <f>SUM(X11:X53)</f>
        <v>68647.496</v>
      </c>
      <c r="Y10" s="17">
        <f>SUM(Y11:Y53)</f>
        <v>71477.29999999999</v>
      </c>
      <c r="Z10" s="13">
        <f>SUM(Z11:Z51)</f>
        <v>0</v>
      </c>
      <c r="AA10" s="17">
        <f>SUM(AA11:AA53)</f>
        <v>72988.73999999999</v>
      </c>
      <c r="AB10" s="71">
        <f>SUM(AB11:AB53)</f>
        <v>72988.73999999999</v>
      </c>
      <c r="AC10" s="11"/>
      <c r="AD10" s="1"/>
      <c r="AE10" s="1"/>
      <c r="AF10" s="1" t="s">
        <v>1172</v>
      </c>
      <c r="AG10" s="1" t="s">
        <v>1173</v>
      </c>
      <c r="AH10" s="1" t="s">
        <v>1174</v>
      </c>
      <c r="AI10" s="1" t="s">
        <v>1175</v>
      </c>
      <c r="AJ10" s="1" t="s">
        <v>1176</v>
      </c>
      <c r="AK10" s="1" t="s">
        <v>1177</v>
      </c>
      <c r="AL10" s="1" t="s">
        <v>1178</v>
      </c>
      <c r="AM10" s="1" t="s">
        <v>1179</v>
      </c>
      <c r="AN10" s="1" t="s">
        <v>1180</v>
      </c>
      <c r="AO10" s="1" t="s">
        <v>1181</v>
      </c>
      <c r="AP10" s="1" t="s">
        <v>1182</v>
      </c>
      <c r="AQ10" s="1" t="s">
        <v>1183</v>
      </c>
      <c r="AR10" s="1" t="s">
        <v>1184</v>
      </c>
      <c r="AS10" s="1" t="s">
        <v>1185</v>
      </c>
      <c r="AT10" s="1" t="s">
        <v>1186</v>
      </c>
      <c r="AU10" s="1" t="s">
        <v>1187</v>
      </c>
      <c r="AV10" s="1" t="s">
        <v>1188</v>
      </c>
      <c r="AW10" s="1"/>
      <c r="AX10" s="1"/>
      <c r="AY10" s="1"/>
      <c r="AZ10" s="1"/>
    </row>
    <row r="11" spans="1:52" ht="409.5" customHeight="1">
      <c r="A11" s="1"/>
      <c r="B11" s="14"/>
      <c r="C11" s="8" t="s">
        <v>1189</v>
      </c>
      <c r="D11" s="18" t="s">
        <v>1190</v>
      </c>
      <c r="E11" s="19" t="s">
        <v>1191</v>
      </c>
      <c r="F11" s="20" t="s">
        <v>568</v>
      </c>
      <c r="G11" s="11"/>
      <c r="H11" s="11"/>
      <c r="I11" s="21" t="s">
        <v>1196</v>
      </c>
      <c r="J11" s="77" t="s">
        <v>1197</v>
      </c>
      <c r="K11" s="78" t="s">
        <v>1199</v>
      </c>
      <c r="L11" s="11"/>
      <c r="M11" s="76" t="s">
        <v>1200</v>
      </c>
      <c r="N11" s="77" t="s">
        <v>1201</v>
      </c>
      <c r="O11" s="77" t="s">
        <v>1202</v>
      </c>
      <c r="P11" s="11"/>
      <c r="Q11" s="81" t="s">
        <v>1241</v>
      </c>
      <c r="R11" s="80" t="s">
        <v>1203</v>
      </c>
      <c r="S11" s="82" t="s">
        <v>1204</v>
      </c>
      <c r="T11" s="11"/>
      <c r="U11" s="11"/>
      <c r="V11" s="12">
        <v>11962.8</v>
      </c>
      <c r="W11" s="12">
        <v>11476.8</v>
      </c>
      <c r="X11" s="17">
        <v>13225.3</v>
      </c>
      <c r="Y11" s="17">
        <v>17814.6</v>
      </c>
      <c r="Z11" s="13"/>
      <c r="AA11" s="73">
        <v>20651.3</v>
      </c>
      <c r="AB11" s="62">
        <v>20651.3</v>
      </c>
      <c r="AC11" s="11"/>
      <c r="AD11" s="1"/>
      <c r="AE11" s="1"/>
      <c r="AF11" s="1" t="s">
        <v>225</v>
      </c>
      <c r="AG11" s="1" t="s">
        <v>226</v>
      </c>
      <c r="AH11" s="1" t="s">
        <v>227</v>
      </c>
      <c r="AI11" s="1" t="s">
        <v>228</v>
      </c>
      <c r="AJ11" s="1" t="s">
        <v>229</v>
      </c>
      <c r="AK11" s="1" t="s">
        <v>230</v>
      </c>
      <c r="AL11" s="1" t="s">
        <v>231</v>
      </c>
      <c r="AM11" s="1" t="s">
        <v>232</v>
      </c>
      <c r="AN11" s="1" t="s">
        <v>233</v>
      </c>
      <c r="AO11" s="1" t="s">
        <v>234</v>
      </c>
      <c r="AP11" s="1" t="s">
        <v>235</v>
      </c>
      <c r="AQ11" s="1" t="s">
        <v>236</v>
      </c>
      <c r="AR11" s="1" t="s">
        <v>237</v>
      </c>
      <c r="AS11" s="1" t="s">
        <v>238</v>
      </c>
      <c r="AT11" s="1" t="s">
        <v>239</v>
      </c>
      <c r="AU11" s="1" t="s">
        <v>240</v>
      </c>
      <c r="AV11" s="1" t="s">
        <v>241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242</v>
      </c>
      <c r="D12" s="18" t="s">
        <v>243</v>
      </c>
      <c r="E12" s="19" t="s">
        <v>244</v>
      </c>
      <c r="F12" s="20"/>
      <c r="G12" s="11"/>
      <c r="H12" s="11"/>
      <c r="I12" s="11"/>
      <c r="J12" s="11"/>
      <c r="K12" s="11"/>
      <c r="L12" s="11"/>
      <c r="M12" s="75" t="s">
        <v>1198</v>
      </c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7"/>
      <c r="Y12" s="17"/>
      <c r="Z12" s="13"/>
      <c r="AA12" s="17"/>
      <c r="AB12" s="71"/>
      <c r="AC12" s="11"/>
      <c r="AD12" s="1"/>
      <c r="AE12" s="1"/>
      <c r="AF12" s="1" t="s">
        <v>245</v>
      </c>
      <c r="AG12" s="1" t="s">
        <v>246</v>
      </c>
      <c r="AH12" s="1" t="s">
        <v>247</v>
      </c>
      <c r="AI12" s="1" t="s">
        <v>248</v>
      </c>
      <c r="AJ12" s="1" t="s">
        <v>249</v>
      </c>
      <c r="AK12" s="1" t="s">
        <v>250</v>
      </c>
      <c r="AL12" s="1" t="s">
        <v>251</v>
      </c>
      <c r="AM12" s="1" t="s">
        <v>252</v>
      </c>
      <c r="AN12" s="1" t="s">
        <v>253</v>
      </c>
      <c r="AO12" s="1" t="s">
        <v>254</v>
      </c>
      <c r="AP12" s="1" t="s">
        <v>255</v>
      </c>
      <c r="AQ12" s="1" t="s">
        <v>256</v>
      </c>
      <c r="AR12" s="1" t="s">
        <v>257</v>
      </c>
      <c r="AS12" s="1" t="s">
        <v>258</v>
      </c>
      <c r="AT12" s="1" t="s">
        <v>259</v>
      </c>
      <c r="AU12" s="1" t="s">
        <v>260</v>
      </c>
      <c r="AV12" s="1" t="s">
        <v>261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262</v>
      </c>
      <c r="D13" s="18" t="s">
        <v>263</v>
      </c>
      <c r="E13" s="19" t="s">
        <v>264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7"/>
      <c r="Y13" s="17"/>
      <c r="Z13" s="13"/>
      <c r="AA13" s="17"/>
      <c r="AB13" s="71"/>
      <c r="AC13" s="11"/>
      <c r="AD13" s="1"/>
      <c r="AE13" s="1"/>
      <c r="AF13" s="1" t="s">
        <v>265</v>
      </c>
      <c r="AG13" s="1" t="s">
        <v>266</v>
      </c>
      <c r="AH13" s="1" t="s">
        <v>267</v>
      </c>
      <c r="AI13" s="1" t="s">
        <v>268</v>
      </c>
      <c r="AJ13" s="1" t="s">
        <v>269</v>
      </c>
      <c r="AK13" s="1" t="s">
        <v>270</v>
      </c>
      <c r="AL13" s="1" t="s">
        <v>271</v>
      </c>
      <c r="AM13" s="1" t="s">
        <v>272</v>
      </c>
      <c r="AN13" s="1" t="s">
        <v>273</v>
      </c>
      <c r="AO13" s="1" t="s">
        <v>274</v>
      </c>
      <c r="AP13" s="1" t="s">
        <v>275</v>
      </c>
      <c r="AQ13" s="1" t="s">
        <v>276</v>
      </c>
      <c r="AR13" s="1" t="s">
        <v>277</v>
      </c>
      <c r="AS13" s="1" t="s">
        <v>278</v>
      </c>
      <c r="AT13" s="1" t="s">
        <v>279</v>
      </c>
      <c r="AU13" s="1" t="s">
        <v>280</v>
      </c>
      <c r="AV13" s="1" t="s">
        <v>281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282</v>
      </c>
      <c r="D14" s="18" t="s">
        <v>283</v>
      </c>
      <c r="E14" s="19" t="s">
        <v>284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7"/>
      <c r="Y14" s="17"/>
      <c r="Z14" s="13"/>
      <c r="AA14" s="17"/>
      <c r="AB14" s="71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285</v>
      </c>
      <c r="D15" s="18" t="s">
        <v>286</v>
      </c>
      <c r="E15" s="19" t="s">
        <v>287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7"/>
      <c r="Y15" s="17"/>
      <c r="Z15" s="13"/>
      <c r="AA15" s="17"/>
      <c r="AB15" s="71"/>
      <c r="AC15" s="11"/>
      <c r="AD15" s="1"/>
      <c r="AE15" s="1"/>
      <c r="AF15" s="1" t="s">
        <v>288</v>
      </c>
      <c r="AG15" s="1" t="s">
        <v>289</v>
      </c>
      <c r="AH15" s="1" t="s">
        <v>290</v>
      </c>
      <c r="AI15" s="1" t="s">
        <v>291</v>
      </c>
      <c r="AJ15" s="1" t="s">
        <v>292</v>
      </c>
      <c r="AK15" s="1" t="s">
        <v>293</v>
      </c>
      <c r="AL15" s="1" t="s">
        <v>294</v>
      </c>
      <c r="AM15" s="1" t="s">
        <v>295</v>
      </c>
      <c r="AN15" s="1" t="s">
        <v>296</v>
      </c>
      <c r="AO15" s="1" t="s">
        <v>297</v>
      </c>
      <c r="AP15" s="1" t="s">
        <v>298</v>
      </c>
      <c r="AQ15" s="1" t="s">
        <v>299</v>
      </c>
      <c r="AR15" s="1" t="s">
        <v>300</v>
      </c>
      <c r="AS15" s="1" t="s">
        <v>301</v>
      </c>
      <c r="AT15" s="1" t="s">
        <v>969</v>
      </c>
      <c r="AU15" s="1" t="s">
        <v>970</v>
      </c>
      <c r="AV15" s="1" t="s">
        <v>971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972</v>
      </c>
      <c r="D16" s="18" t="s">
        <v>973</v>
      </c>
      <c r="E16" s="19" t="s">
        <v>974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7"/>
      <c r="Y16" s="17"/>
      <c r="Z16" s="13"/>
      <c r="AA16" s="17"/>
      <c r="AB16" s="71"/>
      <c r="AC16" s="11"/>
      <c r="AD16" s="1"/>
      <c r="AE16" s="1"/>
      <c r="AF16" s="1" t="s">
        <v>975</v>
      </c>
      <c r="AG16" s="1" t="s">
        <v>976</v>
      </c>
      <c r="AH16" s="1" t="s">
        <v>977</v>
      </c>
      <c r="AI16" s="1" t="s">
        <v>978</v>
      </c>
      <c r="AJ16" s="1" t="s">
        <v>979</v>
      </c>
      <c r="AK16" s="1" t="s">
        <v>980</v>
      </c>
      <c r="AL16" s="1" t="s">
        <v>981</v>
      </c>
      <c r="AM16" s="1" t="s">
        <v>982</v>
      </c>
      <c r="AN16" s="1" t="s">
        <v>983</v>
      </c>
      <c r="AO16" s="1" t="s">
        <v>984</v>
      </c>
      <c r="AP16" s="1" t="s">
        <v>985</v>
      </c>
      <c r="AQ16" s="1" t="s">
        <v>986</v>
      </c>
      <c r="AR16" s="1" t="s">
        <v>987</v>
      </c>
      <c r="AS16" s="1" t="s">
        <v>988</v>
      </c>
      <c r="AT16" s="1" t="s">
        <v>989</v>
      </c>
      <c r="AU16" s="1" t="s">
        <v>990</v>
      </c>
      <c r="AV16" s="1" t="s">
        <v>991</v>
      </c>
      <c r="AW16" s="1"/>
      <c r="AX16" s="1"/>
      <c r="AY16" s="1"/>
      <c r="AZ16" s="1"/>
    </row>
    <row r="17" spans="1:52" ht="63" customHeight="1" hidden="1">
      <c r="A17" s="1"/>
      <c r="B17" s="14"/>
      <c r="C17" s="8" t="s">
        <v>992</v>
      </c>
      <c r="D17" s="18" t="s">
        <v>993</v>
      </c>
      <c r="E17" s="19" t="s">
        <v>994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7"/>
      <c r="Y17" s="17"/>
      <c r="Z17" s="13"/>
      <c r="AA17" s="17"/>
      <c r="AB17" s="71"/>
      <c r="AC17" s="11"/>
      <c r="AD17" s="1"/>
      <c r="AE17" s="1"/>
      <c r="AF17" s="1" t="s">
        <v>995</v>
      </c>
      <c r="AG17" s="1" t="s">
        <v>996</v>
      </c>
      <c r="AH17" s="1" t="s">
        <v>997</v>
      </c>
      <c r="AI17" s="1" t="s">
        <v>998</v>
      </c>
      <c r="AJ17" s="1" t="s">
        <v>709</v>
      </c>
      <c r="AK17" s="1" t="s">
        <v>710</v>
      </c>
      <c r="AL17" s="1" t="s">
        <v>711</v>
      </c>
      <c r="AM17" s="1" t="s">
        <v>712</v>
      </c>
      <c r="AN17" s="1" t="s">
        <v>713</v>
      </c>
      <c r="AO17" s="1" t="s">
        <v>714</v>
      </c>
      <c r="AP17" s="1" t="s">
        <v>715</v>
      </c>
      <c r="AQ17" s="1" t="s">
        <v>716</v>
      </c>
      <c r="AR17" s="1" t="s">
        <v>717</v>
      </c>
      <c r="AS17" s="1" t="s">
        <v>718</v>
      </c>
      <c r="AT17" s="1" t="s">
        <v>719</v>
      </c>
      <c r="AU17" s="1" t="s">
        <v>720</v>
      </c>
      <c r="AV17" s="1" t="s">
        <v>721</v>
      </c>
      <c r="AW17" s="1"/>
      <c r="AX17" s="1"/>
      <c r="AY17" s="1"/>
      <c r="AZ17" s="1"/>
    </row>
    <row r="18" spans="1:52" ht="228.75" customHeight="1">
      <c r="A18" s="1"/>
      <c r="B18" s="14"/>
      <c r="C18" s="8" t="s">
        <v>722</v>
      </c>
      <c r="D18" s="18" t="s">
        <v>723</v>
      </c>
      <c r="E18" s="19" t="s">
        <v>724</v>
      </c>
      <c r="F18" s="20" t="s">
        <v>569</v>
      </c>
      <c r="G18" s="11"/>
      <c r="H18" s="11"/>
      <c r="I18" s="21" t="s">
        <v>1207</v>
      </c>
      <c r="J18" s="20" t="s">
        <v>1193</v>
      </c>
      <c r="K18" s="94" t="s">
        <v>1208</v>
      </c>
      <c r="L18" s="11"/>
      <c r="M18" s="11"/>
      <c r="N18" s="11"/>
      <c r="O18" s="11"/>
      <c r="P18" s="11"/>
      <c r="Q18" s="21" t="s">
        <v>1209</v>
      </c>
      <c r="R18" s="80" t="s">
        <v>1205</v>
      </c>
      <c r="S18" s="82" t="s">
        <v>1195</v>
      </c>
      <c r="T18" s="11"/>
      <c r="U18" s="11"/>
      <c r="V18" s="12">
        <v>500.5</v>
      </c>
      <c r="W18" s="12">
        <v>500.5</v>
      </c>
      <c r="X18" s="17">
        <v>534.1</v>
      </c>
      <c r="Y18" s="17">
        <v>99.3</v>
      </c>
      <c r="Z18" s="13"/>
      <c r="AA18" s="17"/>
      <c r="AB18" s="71"/>
      <c r="AC18" s="11"/>
      <c r="AD18" s="1"/>
      <c r="AE18" s="1"/>
      <c r="AF18" s="1" t="s">
        <v>725</v>
      </c>
      <c r="AG18" s="1" t="s">
        <v>726</v>
      </c>
      <c r="AH18" s="1" t="s">
        <v>727</v>
      </c>
      <c r="AI18" s="1" t="s">
        <v>728</v>
      </c>
      <c r="AJ18" s="1" t="s">
        <v>729</v>
      </c>
      <c r="AK18" s="1" t="s">
        <v>730</v>
      </c>
      <c r="AL18" s="1" t="s">
        <v>731</v>
      </c>
      <c r="AM18" s="1" t="s">
        <v>732</v>
      </c>
      <c r="AN18" s="1" t="s">
        <v>733</v>
      </c>
      <c r="AO18" s="1" t="s">
        <v>734</v>
      </c>
      <c r="AP18" s="1" t="s">
        <v>735</v>
      </c>
      <c r="AQ18" s="1" t="s">
        <v>736</v>
      </c>
      <c r="AR18" s="1" t="s">
        <v>737</v>
      </c>
      <c r="AS18" s="1" t="s">
        <v>0</v>
      </c>
      <c r="AT18" s="1" t="s">
        <v>1</v>
      </c>
      <c r="AU18" s="1" t="s">
        <v>2</v>
      </c>
      <c r="AV18" s="1" t="s">
        <v>3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4</v>
      </c>
      <c r="D19" s="18" t="s">
        <v>5</v>
      </c>
      <c r="E19" s="19" t="s">
        <v>6</v>
      </c>
      <c r="F19" s="20"/>
      <c r="G19" s="11"/>
      <c r="H19" s="11"/>
      <c r="I19" s="11"/>
      <c r="J19" s="11"/>
      <c r="K19" s="77"/>
      <c r="L19" s="11"/>
      <c r="M19" s="11"/>
      <c r="N19" s="11"/>
      <c r="O19" s="11"/>
      <c r="P19" s="11"/>
      <c r="Q19" s="11"/>
      <c r="R19" s="77"/>
      <c r="S19" s="11"/>
      <c r="T19" s="11"/>
      <c r="U19" s="11"/>
      <c r="V19" s="12"/>
      <c r="W19" s="12"/>
      <c r="X19" s="17"/>
      <c r="Y19" s="17"/>
      <c r="Z19" s="13"/>
      <c r="AA19" s="17"/>
      <c r="AB19" s="71"/>
      <c r="AC19" s="11"/>
      <c r="AD19" s="1"/>
      <c r="AE19" s="1"/>
      <c r="AF19" s="1" t="s">
        <v>7</v>
      </c>
      <c r="AG19" s="1" t="s">
        <v>8</v>
      </c>
      <c r="AH19" s="1" t="s">
        <v>9</v>
      </c>
      <c r="AI19" s="1" t="s">
        <v>10</v>
      </c>
      <c r="AJ19" s="1" t="s">
        <v>11</v>
      </c>
      <c r="AK19" s="1" t="s">
        <v>12</v>
      </c>
      <c r="AL19" s="1" t="s">
        <v>13</v>
      </c>
      <c r="AM19" s="1" t="s">
        <v>14</v>
      </c>
      <c r="AN19" s="1" t="s">
        <v>15</v>
      </c>
      <c r="AO19" s="1" t="s">
        <v>16</v>
      </c>
      <c r="AP19" s="1" t="s">
        <v>17</v>
      </c>
      <c r="AQ19" s="1" t="s">
        <v>18</v>
      </c>
      <c r="AR19" s="1" t="s">
        <v>19</v>
      </c>
      <c r="AS19" s="1" t="s">
        <v>20</v>
      </c>
      <c r="AT19" s="1" t="s">
        <v>21</v>
      </c>
      <c r="AU19" s="1" t="s">
        <v>22</v>
      </c>
      <c r="AV19" s="1" t="s">
        <v>23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242</v>
      </c>
      <c r="D20" s="18" t="s">
        <v>25</v>
      </c>
      <c r="E20" s="19" t="s">
        <v>26</v>
      </c>
      <c r="F20" s="26" t="s">
        <v>224</v>
      </c>
      <c r="G20" s="11"/>
      <c r="H20" s="11"/>
      <c r="I20" s="21" t="s">
        <v>1207</v>
      </c>
      <c r="J20" s="11"/>
      <c r="K20" s="77" t="s">
        <v>1208</v>
      </c>
      <c r="L20" s="11"/>
      <c r="M20" s="11"/>
      <c r="N20" s="11"/>
      <c r="O20" s="11"/>
      <c r="P20" s="11"/>
      <c r="Q20" s="21" t="s">
        <v>1206</v>
      </c>
      <c r="R20" s="28" t="s">
        <v>1234</v>
      </c>
      <c r="S20" s="82" t="s">
        <v>1195</v>
      </c>
      <c r="T20" s="11"/>
      <c r="U20" s="11"/>
      <c r="V20" s="12">
        <v>8049.275</v>
      </c>
      <c r="W20" s="12">
        <v>159.6</v>
      </c>
      <c r="X20" s="17">
        <f>420+8628</f>
        <v>9048</v>
      </c>
      <c r="Y20" s="17">
        <v>10564.9</v>
      </c>
      <c r="Z20" s="13"/>
      <c r="AA20" s="65">
        <v>10664.205</v>
      </c>
      <c r="AB20" s="68">
        <v>10664.205</v>
      </c>
      <c r="AC20" s="11"/>
      <c r="AD20" s="1"/>
      <c r="AE20" s="1"/>
      <c r="AF20" s="1" t="s">
        <v>30</v>
      </c>
      <c r="AG20" s="1" t="s">
        <v>31</v>
      </c>
      <c r="AH20" s="1" t="s">
        <v>32</v>
      </c>
      <c r="AI20" s="1" t="s">
        <v>33</v>
      </c>
      <c r="AJ20" s="1" t="s">
        <v>34</v>
      </c>
      <c r="AK20" s="1" t="s">
        <v>35</v>
      </c>
      <c r="AL20" s="1" t="s">
        <v>36</v>
      </c>
      <c r="AM20" s="1" t="s">
        <v>37</v>
      </c>
      <c r="AN20" s="1" t="s">
        <v>38</v>
      </c>
      <c r="AO20" s="1" t="s">
        <v>39</v>
      </c>
      <c r="AP20" s="1" t="s">
        <v>40</v>
      </c>
      <c r="AQ20" s="1" t="s">
        <v>41</v>
      </c>
      <c r="AR20" s="1" t="s">
        <v>42</v>
      </c>
      <c r="AS20" s="1" t="s">
        <v>43</v>
      </c>
      <c r="AT20" s="1" t="s">
        <v>44</v>
      </c>
      <c r="AU20" s="1" t="s">
        <v>45</v>
      </c>
      <c r="AV20" s="1" t="s">
        <v>46</v>
      </c>
      <c r="AW20" s="1"/>
      <c r="AX20" s="1"/>
      <c r="AY20" s="1"/>
      <c r="AZ20" s="1"/>
    </row>
    <row r="21" spans="1:52" ht="157.5">
      <c r="A21" s="1"/>
      <c r="B21" s="25"/>
      <c r="C21" s="8" t="s">
        <v>262</v>
      </c>
      <c r="D21" s="18" t="s">
        <v>48</v>
      </c>
      <c r="E21" s="19" t="s">
        <v>49</v>
      </c>
      <c r="F21" s="26" t="s">
        <v>570</v>
      </c>
      <c r="G21" s="11"/>
      <c r="H21" s="11"/>
      <c r="I21" s="21" t="s">
        <v>1207</v>
      </c>
      <c r="J21" s="77" t="s">
        <v>1193</v>
      </c>
      <c r="K21" s="94" t="s">
        <v>1208</v>
      </c>
      <c r="L21" s="11"/>
      <c r="M21" s="11"/>
      <c r="N21" s="11"/>
      <c r="O21" s="11"/>
      <c r="P21" s="11"/>
      <c r="Q21" s="21" t="s">
        <v>1210</v>
      </c>
      <c r="R21" s="28" t="s">
        <v>1235</v>
      </c>
      <c r="S21" s="82" t="s">
        <v>1195</v>
      </c>
      <c r="T21" s="11"/>
      <c r="U21" s="11"/>
      <c r="V21" s="12">
        <v>26454.7</v>
      </c>
      <c r="W21" s="12">
        <v>9448.3</v>
      </c>
      <c r="X21" s="17">
        <v>1344.7</v>
      </c>
      <c r="Y21" s="17">
        <v>4085</v>
      </c>
      <c r="Z21" s="13"/>
      <c r="AA21" s="65">
        <v>85</v>
      </c>
      <c r="AB21" s="72">
        <v>85</v>
      </c>
      <c r="AC21" s="11"/>
      <c r="AD21" s="1"/>
      <c r="AE21" s="1"/>
      <c r="AF21" s="1" t="s">
        <v>51</v>
      </c>
      <c r="AG21" s="1" t="s">
        <v>52</v>
      </c>
      <c r="AH21" s="1" t="s">
        <v>53</v>
      </c>
      <c r="AI21" s="1" t="s">
        <v>54</v>
      </c>
      <c r="AJ21" s="1" t="s">
        <v>55</v>
      </c>
      <c r="AK21" s="1" t="s">
        <v>56</v>
      </c>
      <c r="AL21" s="1" t="s">
        <v>57</v>
      </c>
      <c r="AM21" s="1" t="s">
        <v>58</v>
      </c>
      <c r="AN21" s="1" t="s">
        <v>59</v>
      </c>
      <c r="AO21" s="1" t="s">
        <v>60</v>
      </c>
      <c r="AP21" s="1" t="s">
        <v>61</v>
      </c>
      <c r="AQ21" s="1" t="s">
        <v>1108</v>
      </c>
      <c r="AR21" s="1" t="s">
        <v>1109</v>
      </c>
      <c r="AS21" s="1" t="s">
        <v>1110</v>
      </c>
      <c r="AT21" s="1" t="s">
        <v>1111</v>
      </c>
      <c r="AU21" s="1" t="s">
        <v>1112</v>
      </c>
      <c r="AV21" s="1" t="s">
        <v>1113</v>
      </c>
      <c r="AW21" s="1"/>
      <c r="AX21" s="1"/>
      <c r="AY21" s="1"/>
      <c r="AZ21" s="1"/>
    </row>
    <row r="22" spans="1:52" ht="157.5">
      <c r="A22" s="1"/>
      <c r="B22" s="25"/>
      <c r="C22" s="8" t="s">
        <v>282</v>
      </c>
      <c r="D22" s="18" t="s">
        <v>1115</v>
      </c>
      <c r="E22" s="19" t="s">
        <v>1116</v>
      </c>
      <c r="F22" s="26" t="s">
        <v>555</v>
      </c>
      <c r="G22" s="11"/>
      <c r="H22" s="11"/>
      <c r="I22" s="21" t="s">
        <v>1192</v>
      </c>
      <c r="J22" s="77" t="s">
        <v>1193</v>
      </c>
      <c r="K22" s="94" t="s">
        <v>1208</v>
      </c>
      <c r="L22" s="11"/>
      <c r="M22" s="95" t="s">
        <v>1214</v>
      </c>
      <c r="N22" s="77" t="s">
        <v>1215</v>
      </c>
      <c r="O22" s="97" t="s">
        <v>1216</v>
      </c>
      <c r="P22" s="11"/>
      <c r="Q22" s="21" t="s">
        <v>1211</v>
      </c>
      <c r="R22" s="28" t="s">
        <v>1118</v>
      </c>
      <c r="S22" s="82" t="s">
        <v>1195</v>
      </c>
      <c r="T22" s="11"/>
      <c r="U22" s="11"/>
      <c r="V22" s="12">
        <v>3699.578</v>
      </c>
      <c r="W22" s="12">
        <v>3550.7</v>
      </c>
      <c r="X22" s="17">
        <v>17447.29</v>
      </c>
      <c r="Y22" s="17">
        <v>11444.7</v>
      </c>
      <c r="Z22" s="13"/>
      <c r="AA22" s="73">
        <v>14038.547</v>
      </c>
      <c r="AB22" s="62">
        <v>14038.547</v>
      </c>
      <c r="AC22" s="11"/>
      <c r="AD22" s="1"/>
      <c r="AE22" s="1"/>
      <c r="AF22" s="1" t="s">
        <v>1119</v>
      </c>
      <c r="AG22" s="1" t="s">
        <v>1120</v>
      </c>
      <c r="AH22" s="1" t="s">
        <v>1121</v>
      </c>
      <c r="AI22" s="1" t="s">
        <v>1122</v>
      </c>
      <c r="AJ22" s="1" t="s">
        <v>1123</v>
      </c>
      <c r="AK22" s="1" t="s">
        <v>1124</v>
      </c>
      <c r="AL22" s="1" t="s">
        <v>1125</v>
      </c>
      <c r="AM22" s="1" t="s">
        <v>1126</v>
      </c>
      <c r="AN22" s="1" t="s">
        <v>1127</v>
      </c>
      <c r="AO22" s="1" t="s">
        <v>1128</v>
      </c>
      <c r="AP22" s="1" t="s">
        <v>1129</v>
      </c>
      <c r="AQ22" s="1" t="s">
        <v>1130</v>
      </c>
      <c r="AR22" s="1" t="s">
        <v>1131</v>
      </c>
      <c r="AS22" s="1" t="s">
        <v>1132</v>
      </c>
      <c r="AT22" s="1" t="s">
        <v>1133</v>
      </c>
      <c r="AU22" s="1" t="s">
        <v>1134</v>
      </c>
      <c r="AV22" s="1" t="s">
        <v>1135</v>
      </c>
      <c r="AW22" s="1"/>
      <c r="AX22" s="1"/>
      <c r="AY22" s="1"/>
      <c r="AZ22" s="1"/>
    </row>
    <row r="23" spans="1:52" ht="138.75" customHeight="1" hidden="1">
      <c r="A23" s="1"/>
      <c r="B23" s="25"/>
      <c r="C23" s="8" t="s">
        <v>1136</v>
      </c>
      <c r="D23" s="18" t="s">
        <v>1137</v>
      </c>
      <c r="E23" s="19" t="s">
        <v>1138</v>
      </c>
      <c r="F23" s="26"/>
      <c r="G23" s="11"/>
      <c r="H23" s="11"/>
      <c r="I23" s="21"/>
      <c r="J23" s="77"/>
      <c r="K23" s="94"/>
      <c r="L23" s="11"/>
      <c r="M23" s="11"/>
      <c r="N23" s="11"/>
      <c r="O23" s="11"/>
      <c r="P23" s="11"/>
      <c r="Q23" s="21"/>
      <c r="R23" s="28"/>
      <c r="S23" s="24"/>
      <c r="T23" s="11"/>
      <c r="U23" s="11"/>
      <c r="V23" s="12"/>
      <c r="W23" s="12"/>
      <c r="X23" s="17"/>
      <c r="Y23" s="17"/>
      <c r="Z23" s="13"/>
      <c r="AA23" s="17"/>
      <c r="AB23" s="71"/>
      <c r="AC23" s="11"/>
      <c r="AD23" s="1"/>
      <c r="AE23" s="1"/>
      <c r="AF23" s="1" t="s">
        <v>1139</v>
      </c>
      <c r="AG23" s="1" t="s">
        <v>1140</v>
      </c>
      <c r="AH23" s="1" t="s">
        <v>1141</v>
      </c>
      <c r="AI23" s="1" t="s">
        <v>1142</v>
      </c>
      <c r="AJ23" s="1" t="s">
        <v>1143</v>
      </c>
      <c r="AK23" s="1" t="s">
        <v>1144</v>
      </c>
      <c r="AL23" s="1" t="s">
        <v>1145</v>
      </c>
      <c r="AM23" s="1" t="s">
        <v>1146</v>
      </c>
      <c r="AN23" s="1" t="s">
        <v>1147</v>
      </c>
      <c r="AO23" s="1" t="s">
        <v>1148</v>
      </c>
      <c r="AP23" s="1" t="s">
        <v>1149</v>
      </c>
      <c r="AQ23" s="1" t="s">
        <v>1150</v>
      </c>
      <c r="AR23" s="1" t="s">
        <v>1151</v>
      </c>
      <c r="AS23" s="1" t="s">
        <v>1152</v>
      </c>
      <c r="AT23" s="1" t="s">
        <v>1153</v>
      </c>
      <c r="AU23" s="1" t="s">
        <v>1154</v>
      </c>
      <c r="AV23" s="1" t="s">
        <v>1155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1156</v>
      </c>
      <c r="D24" s="18" t="s">
        <v>1157</v>
      </c>
      <c r="E24" s="19" t="s">
        <v>1158</v>
      </c>
      <c r="F24" s="20"/>
      <c r="G24" s="11"/>
      <c r="H24" s="11"/>
      <c r="I24" s="11"/>
      <c r="J24" s="93"/>
      <c r="K24" s="77"/>
      <c r="L24" s="11"/>
      <c r="M24" s="11"/>
      <c r="N24" s="11"/>
      <c r="O24" s="11"/>
      <c r="P24" s="11"/>
      <c r="Q24" s="11"/>
      <c r="R24" s="77"/>
      <c r="S24" s="11"/>
      <c r="T24" s="11"/>
      <c r="U24" s="11"/>
      <c r="V24" s="12"/>
      <c r="W24" s="12"/>
      <c r="X24" s="17"/>
      <c r="Y24" s="17"/>
      <c r="Z24" s="13"/>
      <c r="AA24" s="17"/>
      <c r="AB24" s="71"/>
      <c r="AC24" s="11"/>
      <c r="AD24" s="1"/>
      <c r="AE24" s="1"/>
      <c r="AF24" s="1" t="s">
        <v>1159</v>
      </c>
      <c r="AG24" s="1" t="s">
        <v>440</v>
      </c>
      <c r="AH24" s="1" t="s">
        <v>441</v>
      </c>
      <c r="AI24" s="1" t="s">
        <v>442</v>
      </c>
      <c r="AJ24" s="1" t="s">
        <v>443</v>
      </c>
      <c r="AK24" s="1" t="s">
        <v>444</v>
      </c>
      <c r="AL24" s="1" t="s">
        <v>445</v>
      </c>
      <c r="AM24" s="1" t="s">
        <v>446</v>
      </c>
      <c r="AN24" s="1" t="s">
        <v>801</v>
      </c>
      <c r="AO24" s="1" t="s">
        <v>802</v>
      </c>
      <c r="AP24" s="1" t="s">
        <v>803</v>
      </c>
      <c r="AQ24" s="1" t="s">
        <v>804</v>
      </c>
      <c r="AR24" s="1" t="s">
        <v>805</v>
      </c>
      <c r="AS24" s="1" t="s">
        <v>806</v>
      </c>
      <c r="AT24" s="1" t="s">
        <v>807</v>
      </c>
      <c r="AU24" s="1" t="s">
        <v>808</v>
      </c>
      <c r="AV24" s="1" t="s">
        <v>809</v>
      </c>
      <c r="AW24" s="1"/>
      <c r="AX24" s="1"/>
      <c r="AY24" s="1"/>
      <c r="AZ24" s="1"/>
    </row>
    <row r="25" spans="1:52" ht="261.75" customHeight="1">
      <c r="A25" s="1"/>
      <c r="B25" s="14"/>
      <c r="C25" s="8" t="s">
        <v>285</v>
      </c>
      <c r="D25" s="18" t="s">
        <v>811</v>
      </c>
      <c r="E25" s="19" t="s">
        <v>812</v>
      </c>
      <c r="F25" s="26" t="s">
        <v>852</v>
      </c>
      <c r="G25" s="11"/>
      <c r="H25" s="11"/>
      <c r="I25" s="21" t="s">
        <v>1207</v>
      </c>
      <c r="J25" s="93"/>
      <c r="K25" s="77" t="s">
        <v>1208</v>
      </c>
      <c r="L25" s="11"/>
      <c r="M25" s="11"/>
      <c r="N25" s="11"/>
      <c r="O25" s="11"/>
      <c r="P25" s="11"/>
      <c r="Q25" s="21" t="s">
        <v>1226</v>
      </c>
      <c r="R25" s="80" t="s">
        <v>1235</v>
      </c>
      <c r="S25" s="79" t="s">
        <v>1204</v>
      </c>
      <c r="T25" s="11"/>
      <c r="U25" s="11"/>
      <c r="V25" s="12"/>
      <c r="W25" s="12"/>
      <c r="X25" s="17">
        <v>686</v>
      </c>
      <c r="Y25" s="17">
        <v>526</v>
      </c>
      <c r="Z25" s="13"/>
      <c r="AA25" s="17">
        <v>686</v>
      </c>
      <c r="AB25" s="71">
        <v>686</v>
      </c>
      <c r="AC25" s="11"/>
      <c r="AD25" s="1"/>
      <c r="AE25" s="1"/>
      <c r="AF25" s="1" t="s">
        <v>813</v>
      </c>
      <c r="AG25" s="1" t="s">
        <v>814</v>
      </c>
      <c r="AH25" s="1" t="s">
        <v>815</v>
      </c>
      <c r="AI25" s="1" t="s">
        <v>816</v>
      </c>
      <c r="AJ25" s="1" t="s">
        <v>817</v>
      </c>
      <c r="AK25" s="1" t="s">
        <v>818</v>
      </c>
      <c r="AL25" s="1" t="s">
        <v>819</v>
      </c>
      <c r="AM25" s="1" t="s">
        <v>820</v>
      </c>
      <c r="AN25" s="1" t="s">
        <v>821</v>
      </c>
      <c r="AO25" s="1" t="s">
        <v>822</v>
      </c>
      <c r="AP25" s="1" t="s">
        <v>823</v>
      </c>
      <c r="AQ25" s="1" t="s">
        <v>824</v>
      </c>
      <c r="AR25" s="1" t="s">
        <v>825</v>
      </c>
      <c r="AS25" s="1" t="s">
        <v>826</v>
      </c>
      <c r="AT25" s="1" t="s">
        <v>827</v>
      </c>
      <c r="AU25" s="1" t="s">
        <v>828</v>
      </c>
      <c r="AV25" s="1" t="s">
        <v>829</v>
      </c>
      <c r="AW25" s="1"/>
      <c r="AX25" s="1"/>
      <c r="AY25" s="1"/>
      <c r="AZ25" s="1"/>
    </row>
    <row r="26" spans="1:52" ht="157.5">
      <c r="A26" s="1"/>
      <c r="B26" s="14"/>
      <c r="C26" s="8" t="s">
        <v>972</v>
      </c>
      <c r="D26" s="18" t="s">
        <v>831</v>
      </c>
      <c r="E26" s="19" t="s">
        <v>832</v>
      </c>
      <c r="F26" s="26" t="s">
        <v>852</v>
      </c>
      <c r="G26" s="11"/>
      <c r="H26" s="11"/>
      <c r="I26" s="21" t="s">
        <v>1207</v>
      </c>
      <c r="J26" s="77" t="s">
        <v>1193</v>
      </c>
      <c r="K26" s="94" t="s">
        <v>1208</v>
      </c>
      <c r="L26" s="11"/>
      <c r="M26" s="11"/>
      <c r="N26" s="11"/>
      <c r="O26" s="11"/>
      <c r="P26" s="11"/>
      <c r="Q26" s="21" t="s">
        <v>1212</v>
      </c>
      <c r="R26" s="28" t="s">
        <v>1236</v>
      </c>
      <c r="S26" s="82" t="s">
        <v>1195</v>
      </c>
      <c r="T26" s="11"/>
      <c r="U26" s="11"/>
      <c r="V26" s="63">
        <v>482.6</v>
      </c>
      <c r="W26" s="63">
        <v>234.7</v>
      </c>
      <c r="X26" s="17">
        <v>426</v>
      </c>
      <c r="Y26" s="17">
        <v>296</v>
      </c>
      <c r="Z26" s="27"/>
      <c r="AA26" s="73">
        <v>136</v>
      </c>
      <c r="AB26" s="62">
        <v>136</v>
      </c>
      <c r="AC26" s="11"/>
      <c r="AD26" s="1"/>
      <c r="AE26" s="1"/>
      <c r="AF26" s="1" t="s">
        <v>833</v>
      </c>
      <c r="AG26" s="1" t="s">
        <v>834</v>
      </c>
      <c r="AH26" s="1" t="s">
        <v>835</v>
      </c>
      <c r="AI26" s="1" t="s">
        <v>836</v>
      </c>
      <c r="AJ26" s="1" t="s">
        <v>837</v>
      </c>
      <c r="AK26" s="1" t="s">
        <v>838</v>
      </c>
      <c r="AL26" s="1" t="s">
        <v>839</v>
      </c>
      <c r="AM26" s="1" t="s">
        <v>840</v>
      </c>
      <c r="AN26" s="1" t="s">
        <v>841</v>
      </c>
      <c r="AO26" s="1" t="s">
        <v>842</v>
      </c>
      <c r="AP26" s="1" t="s">
        <v>843</v>
      </c>
      <c r="AQ26" s="1" t="s">
        <v>844</v>
      </c>
      <c r="AR26" s="1" t="s">
        <v>845</v>
      </c>
      <c r="AS26" s="1" t="s">
        <v>846</v>
      </c>
      <c r="AT26" s="1" t="s">
        <v>847</v>
      </c>
      <c r="AU26" s="1" t="s">
        <v>848</v>
      </c>
      <c r="AV26" s="1" t="s">
        <v>849</v>
      </c>
      <c r="AW26" s="1"/>
      <c r="AX26" s="1"/>
      <c r="AY26" s="1"/>
      <c r="AZ26" s="1"/>
    </row>
    <row r="27" spans="1:52" ht="247.5">
      <c r="A27" s="1"/>
      <c r="B27" s="14"/>
      <c r="C27" s="8" t="s">
        <v>992</v>
      </c>
      <c r="D27" s="18" t="s">
        <v>850</v>
      </c>
      <c r="E27" s="19" t="s">
        <v>851</v>
      </c>
      <c r="F27" s="26" t="s">
        <v>852</v>
      </c>
      <c r="G27" s="11"/>
      <c r="H27" s="11"/>
      <c r="I27" s="21" t="s">
        <v>1207</v>
      </c>
      <c r="J27" s="77"/>
      <c r="K27" s="94" t="s">
        <v>1208</v>
      </c>
      <c r="L27" s="11"/>
      <c r="M27" s="11"/>
      <c r="N27" s="11"/>
      <c r="O27" s="11"/>
      <c r="P27" s="11"/>
      <c r="Q27" s="21" t="s">
        <v>1226</v>
      </c>
      <c r="R27" s="28" t="s">
        <v>1235</v>
      </c>
      <c r="S27" s="82" t="s">
        <v>1204</v>
      </c>
      <c r="T27" s="11"/>
      <c r="U27" s="11"/>
      <c r="V27" s="12">
        <v>172</v>
      </c>
      <c r="W27" s="12">
        <v>172</v>
      </c>
      <c r="X27" s="17">
        <v>285</v>
      </c>
      <c r="Y27" s="17">
        <f>200+160</f>
        <v>360</v>
      </c>
      <c r="Z27" s="13"/>
      <c r="AA27" s="17">
        <v>200</v>
      </c>
      <c r="AB27" s="71">
        <v>200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854</v>
      </c>
      <c r="D28" s="18" t="s">
        <v>855</v>
      </c>
      <c r="E28" s="19" t="s">
        <v>856</v>
      </c>
      <c r="F28" s="20"/>
      <c r="G28" s="11"/>
      <c r="H28" s="11"/>
      <c r="I28" s="11"/>
      <c r="J28" s="93"/>
      <c r="K28" s="77"/>
      <c r="L28" s="11"/>
      <c r="M28" s="11"/>
      <c r="N28" s="11"/>
      <c r="O28" s="11"/>
      <c r="P28" s="11"/>
      <c r="Q28" s="11"/>
      <c r="R28" s="77"/>
      <c r="S28" s="11"/>
      <c r="T28" s="11"/>
      <c r="U28" s="11"/>
      <c r="V28" s="12"/>
      <c r="W28" s="12"/>
      <c r="X28" s="17"/>
      <c r="Y28" s="17"/>
      <c r="Z28" s="13"/>
      <c r="AA28" s="17"/>
      <c r="AB28" s="71"/>
      <c r="AC28" s="11"/>
      <c r="AD28" s="1"/>
      <c r="AE28" s="1"/>
      <c r="AF28" s="1" t="s">
        <v>857</v>
      </c>
      <c r="AG28" s="1" t="s">
        <v>858</v>
      </c>
      <c r="AH28" s="1" t="s">
        <v>859</v>
      </c>
      <c r="AI28" s="1" t="s">
        <v>860</v>
      </c>
      <c r="AJ28" s="1" t="s">
        <v>861</v>
      </c>
      <c r="AK28" s="1" t="s">
        <v>862</v>
      </c>
      <c r="AL28" s="1" t="s">
        <v>863</v>
      </c>
      <c r="AM28" s="1" t="s">
        <v>864</v>
      </c>
      <c r="AN28" s="1" t="s">
        <v>865</v>
      </c>
      <c r="AO28" s="1" t="s">
        <v>866</v>
      </c>
      <c r="AP28" s="1" t="s">
        <v>867</v>
      </c>
      <c r="AQ28" s="1" t="s">
        <v>868</v>
      </c>
      <c r="AR28" s="1" t="s">
        <v>869</v>
      </c>
      <c r="AS28" s="1" t="s">
        <v>870</v>
      </c>
      <c r="AT28" s="1" t="s">
        <v>871</v>
      </c>
      <c r="AU28" s="1" t="s">
        <v>872</v>
      </c>
      <c r="AV28" s="1" t="s">
        <v>873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874</v>
      </c>
      <c r="D29" s="18" t="s">
        <v>875</v>
      </c>
      <c r="E29" s="19" t="s">
        <v>876</v>
      </c>
      <c r="F29" s="20"/>
      <c r="G29" s="11"/>
      <c r="H29" s="11"/>
      <c r="I29" s="11"/>
      <c r="J29" s="93"/>
      <c r="K29" s="77"/>
      <c r="L29" s="11"/>
      <c r="M29" s="11"/>
      <c r="N29" s="11"/>
      <c r="O29" s="11"/>
      <c r="P29" s="11"/>
      <c r="Q29" s="11"/>
      <c r="R29" s="77"/>
      <c r="S29" s="11"/>
      <c r="T29" s="11"/>
      <c r="U29" s="11"/>
      <c r="V29" s="12"/>
      <c r="W29" s="12"/>
      <c r="X29" s="17"/>
      <c r="Y29" s="17"/>
      <c r="Z29" s="13"/>
      <c r="AA29" s="17"/>
      <c r="AB29" s="71"/>
      <c r="AC29" s="11"/>
      <c r="AD29" s="1"/>
      <c r="AE29" s="1"/>
      <c r="AF29" s="1" t="s">
        <v>877</v>
      </c>
      <c r="AG29" s="1" t="s">
        <v>878</v>
      </c>
      <c r="AH29" s="1" t="s">
        <v>879</v>
      </c>
      <c r="AI29" s="1" t="s">
        <v>880</v>
      </c>
      <c r="AJ29" s="1" t="s">
        <v>881</v>
      </c>
      <c r="AK29" s="1" t="s">
        <v>882</v>
      </c>
      <c r="AL29" s="1" t="s">
        <v>883</v>
      </c>
      <c r="AM29" s="1" t="s">
        <v>884</v>
      </c>
      <c r="AN29" s="1" t="s">
        <v>885</v>
      </c>
      <c r="AO29" s="1" t="s">
        <v>886</v>
      </c>
      <c r="AP29" s="1" t="s">
        <v>887</v>
      </c>
      <c r="AQ29" s="1" t="s">
        <v>888</v>
      </c>
      <c r="AR29" s="1" t="s">
        <v>889</v>
      </c>
      <c r="AS29" s="1" t="s">
        <v>890</v>
      </c>
      <c r="AT29" s="1" t="s">
        <v>891</v>
      </c>
      <c r="AU29" s="1" t="s">
        <v>892</v>
      </c>
      <c r="AV29" s="1" t="s">
        <v>893</v>
      </c>
      <c r="AW29" s="1"/>
      <c r="AX29" s="1"/>
      <c r="AY29" s="1"/>
      <c r="AZ29" s="1"/>
    </row>
    <row r="30" spans="1:52" ht="157.5">
      <c r="A30" s="1"/>
      <c r="B30" s="25"/>
      <c r="C30" s="8" t="s">
        <v>722</v>
      </c>
      <c r="D30" s="18" t="s">
        <v>894</v>
      </c>
      <c r="E30" s="19" t="s">
        <v>895</v>
      </c>
      <c r="F30" s="26" t="s">
        <v>554</v>
      </c>
      <c r="G30" s="11"/>
      <c r="H30" s="11"/>
      <c r="I30" s="21" t="s">
        <v>1207</v>
      </c>
      <c r="J30" s="77" t="s">
        <v>1193</v>
      </c>
      <c r="K30" s="94">
        <v>38718</v>
      </c>
      <c r="L30" s="11"/>
      <c r="M30" s="11"/>
      <c r="N30" s="11"/>
      <c r="O30" s="11"/>
      <c r="P30" s="11"/>
      <c r="Q30" s="21" t="s">
        <v>1213</v>
      </c>
      <c r="R30" s="28" t="s">
        <v>1237</v>
      </c>
      <c r="S30" s="24" t="s">
        <v>1195</v>
      </c>
      <c r="T30" s="11"/>
      <c r="U30" s="11"/>
      <c r="V30" s="12">
        <v>5036.915</v>
      </c>
      <c r="W30" s="12">
        <v>4011.8</v>
      </c>
      <c r="X30" s="17">
        <f>4171.287+866+1416.5+698.713</f>
        <v>7152.5</v>
      </c>
      <c r="Y30" s="17">
        <v>7583.5</v>
      </c>
      <c r="Z30" s="13"/>
      <c r="AA30" s="73">
        <v>8198.5</v>
      </c>
      <c r="AB30" s="62">
        <v>8198.5</v>
      </c>
      <c r="AC30" s="11"/>
      <c r="AD30" s="1"/>
      <c r="AE30" s="1"/>
      <c r="AF30" s="1" t="s">
        <v>898</v>
      </c>
      <c r="AG30" s="1" t="s">
        <v>899</v>
      </c>
      <c r="AH30" s="1" t="s">
        <v>900</v>
      </c>
      <c r="AI30" s="1" t="s">
        <v>901</v>
      </c>
      <c r="AJ30" s="1" t="s">
        <v>902</v>
      </c>
      <c r="AK30" s="1" t="s">
        <v>903</v>
      </c>
      <c r="AL30" s="1" t="s">
        <v>904</v>
      </c>
      <c r="AM30" s="1" t="s">
        <v>905</v>
      </c>
      <c r="AN30" s="1" t="s">
        <v>906</v>
      </c>
      <c r="AO30" s="1" t="s">
        <v>907</v>
      </c>
      <c r="AP30" s="1" t="s">
        <v>908</v>
      </c>
      <c r="AQ30" s="1" t="s">
        <v>909</v>
      </c>
      <c r="AR30" s="1" t="s">
        <v>910</v>
      </c>
      <c r="AS30" s="1" t="s">
        <v>911</v>
      </c>
      <c r="AT30" s="1" t="s">
        <v>912</v>
      </c>
      <c r="AU30" s="1" t="s">
        <v>913</v>
      </c>
      <c r="AV30" s="1" t="s">
        <v>914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915</v>
      </c>
      <c r="D31" s="18" t="s">
        <v>916</v>
      </c>
      <c r="E31" s="19" t="s">
        <v>917</v>
      </c>
      <c r="F31" s="20"/>
      <c r="G31" s="11"/>
      <c r="H31" s="11"/>
      <c r="I31" s="11"/>
      <c r="J31" s="93"/>
      <c r="K31" s="77"/>
      <c r="L31" s="11"/>
      <c r="M31" s="11"/>
      <c r="N31" s="11"/>
      <c r="O31" s="11"/>
      <c r="P31" s="11"/>
      <c r="Q31" s="11"/>
      <c r="R31" s="77"/>
      <c r="S31" s="11"/>
      <c r="T31" s="11"/>
      <c r="U31" s="11"/>
      <c r="V31" s="12"/>
      <c r="W31" s="12"/>
      <c r="X31" s="17"/>
      <c r="Y31" s="17"/>
      <c r="Z31" s="13"/>
      <c r="AA31" s="17"/>
      <c r="AB31" s="71"/>
      <c r="AC31" s="11"/>
      <c r="AD31" s="1"/>
      <c r="AE31" s="1"/>
      <c r="AF31" s="1" t="s">
        <v>918</v>
      </c>
      <c r="AG31" s="1" t="s">
        <v>919</v>
      </c>
      <c r="AH31" s="1" t="s">
        <v>920</v>
      </c>
      <c r="AI31" s="1" t="s">
        <v>921</v>
      </c>
      <c r="AJ31" s="1" t="s">
        <v>571</v>
      </c>
      <c r="AK31" s="1" t="s">
        <v>572</v>
      </c>
      <c r="AL31" s="1" t="s">
        <v>573</v>
      </c>
      <c r="AM31" s="1" t="s">
        <v>574</v>
      </c>
      <c r="AN31" s="1" t="s">
        <v>575</v>
      </c>
      <c r="AO31" s="1" t="s">
        <v>576</v>
      </c>
      <c r="AP31" s="1" t="s">
        <v>577</v>
      </c>
      <c r="AQ31" s="1" t="s">
        <v>331</v>
      </c>
      <c r="AR31" s="1" t="s">
        <v>332</v>
      </c>
      <c r="AS31" s="1" t="s">
        <v>333</v>
      </c>
      <c r="AT31" s="1" t="s">
        <v>334</v>
      </c>
      <c r="AU31" s="1" t="s">
        <v>335</v>
      </c>
      <c r="AV31" s="1" t="s">
        <v>336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337</v>
      </c>
      <c r="D32" s="18" t="s">
        <v>338</v>
      </c>
      <c r="E32" s="19" t="s">
        <v>339</v>
      </c>
      <c r="F32" s="20"/>
      <c r="G32" s="11"/>
      <c r="H32" s="11"/>
      <c r="I32" s="11"/>
      <c r="J32" s="93"/>
      <c r="K32" s="77"/>
      <c r="L32" s="11"/>
      <c r="M32" s="11"/>
      <c r="N32" s="11"/>
      <c r="O32" s="11"/>
      <c r="P32" s="11"/>
      <c r="Q32" s="11"/>
      <c r="R32" s="77"/>
      <c r="S32" s="11"/>
      <c r="T32" s="11"/>
      <c r="U32" s="11"/>
      <c r="V32" s="12"/>
      <c r="W32" s="12"/>
      <c r="X32" s="17"/>
      <c r="Y32" s="17"/>
      <c r="Z32" s="13"/>
      <c r="AA32" s="17"/>
      <c r="AB32" s="71"/>
      <c r="AC32" s="11"/>
      <c r="AD32" s="1"/>
      <c r="AE32" s="1"/>
      <c r="AF32" s="1" t="s">
        <v>340</v>
      </c>
      <c r="AG32" s="1" t="s">
        <v>341</v>
      </c>
      <c r="AH32" s="1" t="s">
        <v>342</v>
      </c>
      <c r="AI32" s="1" t="s">
        <v>343</v>
      </c>
      <c r="AJ32" s="1" t="s">
        <v>344</v>
      </c>
      <c r="AK32" s="1" t="s">
        <v>345</v>
      </c>
      <c r="AL32" s="1" t="s">
        <v>346</v>
      </c>
      <c r="AM32" s="1" t="s">
        <v>347</v>
      </c>
      <c r="AN32" s="1" t="s">
        <v>348</v>
      </c>
      <c r="AO32" s="1" t="s">
        <v>349</v>
      </c>
      <c r="AP32" s="1" t="s">
        <v>350</v>
      </c>
      <c r="AQ32" s="1" t="s">
        <v>351</v>
      </c>
      <c r="AR32" s="1" t="s">
        <v>352</v>
      </c>
      <c r="AS32" s="1" t="s">
        <v>353</v>
      </c>
      <c r="AT32" s="1" t="s">
        <v>354</v>
      </c>
      <c r="AU32" s="1" t="s">
        <v>355</v>
      </c>
      <c r="AV32" s="1" t="s">
        <v>356</v>
      </c>
      <c r="AW32" s="1"/>
      <c r="AX32" s="1"/>
      <c r="AY32" s="1"/>
      <c r="AZ32" s="1"/>
    </row>
    <row r="33" spans="1:52" ht="252.75" customHeight="1">
      <c r="A33" s="1"/>
      <c r="B33" s="25"/>
      <c r="C33" s="8" t="s">
        <v>4</v>
      </c>
      <c r="D33" s="18" t="s">
        <v>357</v>
      </c>
      <c r="E33" s="19" t="s">
        <v>358</v>
      </c>
      <c r="F33" s="26" t="s">
        <v>359</v>
      </c>
      <c r="G33" s="11"/>
      <c r="H33" s="11"/>
      <c r="I33" s="21" t="s">
        <v>1207</v>
      </c>
      <c r="J33" s="77" t="s">
        <v>1193</v>
      </c>
      <c r="K33" s="94" t="s">
        <v>1208</v>
      </c>
      <c r="L33" s="11"/>
      <c r="M33" s="11"/>
      <c r="N33" s="11"/>
      <c r="O33" s="11"/>
      <c r="P33" s="11"/>
      <c r="Q33" s="21" t="s">
        <v>1227</v>
      </c>
      <c r="R33" s="28" t="s">
        <v>1238</v>
      </c>
      <c r="S33" s="82" t="s">
        <v>1195</v>
      </c>
      <c r="T33" s="11"/>
      <c r="U33" s="11"/>
      <c r="V33" s="17"/>
      <c r="W33" s="12"/>
      <c r="X33" s="17">
        <f>3660+270</f>
        <v>3930</v>
      </c>
      <c r="Y33" s="17">
        <v>3930</v>
      </c>
      <c r="Z33" s="13"/>
      <c r="AA33" s="17">
        <v>1185</v>
      </c>
      <c r="AB33" s="71">
        <v>1185</v>
      </c>
      <c r="AC33" s="11"/>
      <c r="AD33" s="1"/>
      <c r="AE33" s="1"/>
      <c r="AF33" s="1" t="s">
        <v>1000</v>
      </c>
      <c r="AG33" s="1" t="s">
        <v>1001</v>
      </c>
      <c r="AH33" s="1" t="s">
        <v>1002</v>
      </c>
      <c r="AI33" s="1" t="s">
        <v>1003</v>
      </c>
      <c r="AJ33" s="1" t="s">
        <v>1004</v>
      </c>
      <c r="AK33" s="1" t="s">
        <v>1005</v>
      </c>
      <c r="AL33" s="1" t="s">
        <v>1006</v>
      </c>
      <c r="AM33" s="1" t="s">
        <v>1007</v>
      </c>
      <c r="AN33" s="1" t="s">
        <v>1008</v>
      </c>
      <c r="AO33" s="1" t="s">
        <v>1009</v>
      </c>
      <c r="AP33" s="1" t="s">
        <v>1010</v>
      </c>
      <c r="AQ33" s="1" t="s">
        <v>1011</v>
      </c>
      <c r="AR33" s="1" t="s">
        <v>1012</v>
      </c>
      <c r="AS33" s="1" t="s">
        <v>1013</v>
      </c>
      <c r="AT33" s="1" t="s">
        <v>1014</v>
      </c>
      <c r="AU33" s="1" t="s">
        <v>1015</v>
      </c>
      <c r="AV33" s="1" t="s">
        <v>1016</v>
      </c>
      <c r="AW33" s="1"/>
      <c r="AX33" s="1"/>
      <c r="AY33" s="1"/>
      <c r="AZ33" s="1"/>
    </row>
    <row r="34" spans="1:52" ht="51" hidden="1">
      <c r="A34" s="1"/>
      <c r="B34" s="25"/>
      <c r="C34" s="8" t="s">
        <v>1017</v>
      </c>
      <c r="D34" s="18" t="s">
        <v>1018</v>
      </c>
      <c r="E34" s="19" t="s">
        <v>1019</v>
      </c>
      <c r="F34" s="26"/>
      <c r="G34" s="11"/>
      <c r="H34" s="11"/>
      <c r="I34" s="21"/>
      <c r="J34" s="77"/>
      <c r="K34" s="94"/>
      <c r="L34" s="11"/>
      <c r="M34" s="28"/>
      <c r="N34" s="20"/>
      <c r="O34" s="11"/>
      <c r="P34" s="11"/>
      <c r="Q34" s="11"/>
      <c r="R34" s="77"/>
      <c r="S34" s="93"/>
      <c r="T34" s="11"/>
      <c r="U34" s="11"/>
      <c r="V34" s="12"/>
      <c r="W34" s="12"/>
      <c r="X34" s="17"/>
      <c r="Y34" s="17"/>
      <c r="Z34" s="13"/>
      <c r="AA34" s="17"/>
      <c r="AB34" s="71"/>
      <c r="AC34" s="11"/>
      <c r="AD34" s="1"/>
      <c r="AE34" s="1"/>
      <c r="AF34" s="1" t="s">
        <v>1020</v>
      </c>
      <c r="AG34" s="1" t="s">
        <v>1021</v>
      </c>
      <c r="AH34" s="1" t="s">
        <v>1022</v>
      </c>
      <c r="AI34" s="1" t="s">
        <v>1023</v>
      </c>
      <c r="AJ34" s="1" t="s">
        <v>1024</v>
      </c>
      <c r="AK34" s="1" t="s">
        <v>1025</v>
      </c>
      <c r="AL34" s="1" t="s">
        <v>1026</v>
      </c>
      <c r="AM34" s="1" t="s">
        <v>1027</v>
      </c>
      <c r="AN34" s="1" t="s">
        <v>1028</v>
      </c>
      <c r="AO34" s="1" t="s">
        <v>1029</v>
      </c>
      <c r="AP34" s="1" t="s">
        <v>1030</v>
      </c>
      <c r="AQ34" s="1" t="s">
        <v>1031</v>
      </c>
      <c r="AR34" s="1" t="s">
        <v>1032</v>
      </c>
      <c r="AS34" s="1" t="s">
        <v>1033</v>
      </c>
      <c r="AT34" s="1" t="s">
        <v>1034</v>
      </c>
      <c r="AU34" s="1" t="s">
        <v>1035</v>
      </c>
      <c r="AV34" s="1" t="s">
        <v>1036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1037</v>
      </c>
      <c r="D35" s="18" t="s">
        <v>1038</v>
      </c>
      <c r="E35" s="19" t="s">
        <v>1039</v>
      </c>
      <c r="F35" s="20"/>
      <c r="G35" s="11"/>
      <c r="H35" s="11"/>
      <c r="I35" s="11"/>
      <c r="J35" s="93"/>
      <c r="K35" s="77"/>
      <c r="L35" s="11"/>
      <c r="M35" s="11"/>
      <c r="N35" s="11"/>
      <c r="O35" s="11"/>
      <c r="P35" s="11"/>
      <c r="Q35" s="11"/>
      <c r="R35" s="77"/>
      <c r="S35" s="93"/>
      <c r="T35" s="11"/>
      <c r="U35" s="11"/>
      <c r="V35" s="12"/>
      <c r="W35" s="12"/>
      <c r="X35" s="17"/>
      <c r="Y35" s="17"/>
      <c r="Z35" s="13"/>
      <c r="AA35" s="17"/>
      <c r="AB35" s="71"/>
      <c r="AC35" s="11"/>
      <c r="AD35" s="1"/>
      <c r="AE35" s="1"/>
      <c r="AF35" s="1" t="s">
        <v>1040</v>
      </c>
      <c r="AG35" s="1" t="s">
        <v>1041</v>
      </c>
      <c r="AH35" s="1" t="s">
        <v>1042</v>
      </c>
      <c r="AI35" s="1" t="s">
        <v>1043</v>
      </c>
      <c r="AJ35" s="1" t="s">
        <v>1044</v>
      </c>
      <c r="AK35" s="1" t="s">
        <v>1045</v>
      </c>
      <c r="AL35" s="1" t="s">
        <v>1046</v>
      </c>
      <c r="AM35" s="1" t="s">
        <v>1047</v>
      </c>
      <c r="AN35" s="1" t="s">
        <v>1048</v>
      </c>
      <c r="AO35" s="1" t="s">
        <v>1049</v>
      </c>
      <c r="AP35" s="1" t="s">
        <v>1050</v>
      </c>
      <c r="AQ35" s="1" t="s">
        <v>1051</v>
      </c>
      <c r="AR35" s="1" t="s">
        <v>1052</v>
      </c>
      <c r="AS35" s="1" t="s">
        <v>1053</v>
      </c>
      <c r="AT35" s="1" t="s">
        <v>1054</v>
      </c>
      <c r="AU35" s="1" t="s">
        <v>1055</v>
      </c>
      <c r="AV35" s="1" t="s">
        <v>1056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1057</v>
      </c>
      <c r="D36" s="18" t="s">
        <v>1058</v>
      </c>
      <c r="E36" s="19" t="s">
        <v>1059</v>
      </c>
      <c r="F36" s="20"/>
      <c r="G36" s="11"/>
      <c r="H36" s="11"/>
      <c r="I36" s="11"/>
      <c r="J36" s="93"/>
      <c r="K36" s="77"/>
      <c r="L36" s="11"/>
      <c r="M36" s="11"/>
      <c r="N36" s="11"/>
      <c r="O36" s="11"/>
      <c r="P36" s="11"/>
      <c r="Q36" s="11"/>
      <c r="R36" s="77"/>
      <c r="S36" s="93"/>
      <c r="T36" s="11"/>
      <c r="U36" s="11"/>
      <c r="V36" s="12"/>
      <c r="W36" s="12"/>
      <c r="X36" s="17"/>
      <c r="Y36" s="17"/>
      <c r="Z36" s="13"/>
      <c r="AA36" s="17"/>
      <c r="AB36" s="71"/>
      <c r="AC36" s="11"/>
      <c r="AD36" s="1"/>
      <c r="AE36" s="1"/>
      <c r="AF36" s="1" t="s">
        <v>1060</v>
      </c>
      <c r="AG36" s="1" t="s">
        <v>1061</v>
      </c>
      <c r="AH36" s="1" t="s">
        <v>1062</v>
      </c>
      <c r="AI36" s="1" t="s">
        <v>1063</v>
      </c>
      <c r="AJ36" s="1" t="s">
        <v>1064</v>
      </c>
      <c r="AK36" s="1" t="s">
        <v>1065</v>
      </c>
      <c r="AL36" s="1" t="s">
        <v>1066</v>
      </c>
      <c r="AM36" s="1" t="s">
        <v>1067</v>
      </c>
      <c r="AN36" s="1" t="s">
        <v>1068</v>
      </c>
      <c r="AO36" s="1" t="s">
        <v>1069</v>
      </c>
      <c r="AP36" s="1" t="s">
        <v>1070</v>
      </c>
      <c r="AQ36" s="1" t="s">
        <v>1071</v>
      </c>
      <c r="AR36" s="1" t="s">
        <v>1072</v>
      </c>
      <c r="AS36" s="1" t="s">
        <v>1073</v>
      </c>
      <c r="AT36" s="1" t="s">
        <v>1074</v>
      </c>
      <c r="AU36" s="1" t="s">
        <v>1075</v>
      </c>
      <c r="AV36" s="1" t="s">
        <v>1076</v>
      </c>
      <c r="AW36" s="1"/>
      <c r="AX36" s="1"/>
      <c r="AY36" s="1"/>
      <c r="AZ36" s="1"/>
    </row>
    <row r="37" spans="1:52" ht="25.5" hidden="1">
      <c r="A37" s="1"/>
      <c r="B37" s="14"/>
      <c r="C37" s="8" t="s">
        <v>1077</v>
      </c>
      <c r="D37" s="18" t="s">
        <v>1078</v>
      </c>
      <c r="E37" s="19" t="s">
        <v>1079</v>
      </c>
      <c r="F37" s="26"/>
      <c r="G37" s="11"/>
      <c r="H37" s="11"/>
      <c r="I37" s="21"/>
      <c r="J37" s="77"/>
      <c r="K37" s="94"/>
      <c r="L37" s="11"/>
      <c r="M37" s="11"/>
      <c r="N37" s="11"/>
      <c r="O37" s="11"/>
      <c r="P37" s="11"/>
      <c r="Q37" s="21"/>
      <c r="R37" s="28"/>
      <c r="S37" s="82"/>
      <c r="T37" s="11"/>
      <c r="U37" s="11"/>
      <c r="V37" s="12"/>
      <c r="W37" s="12"/>
      <c r="X37" s="17"/>
      <c r="Y37" s="17"/>
      <c r="Z37" s="13"/>
      <c r="AA37" s="17"/>
      <c r="AB37" s="71"/>
      <c r="AC37" s="11"/>
      <c r="AD37" s="1"/>
      <c r="AE37" s="1"/>
      <c r="AF37" s="1" t="s">
        <v>1080</v>
      </c>
      <c r="AG37" s="1" t="s">
        <v>1081</v>
      </c>
      <c r="AH37" s="1" t="s">
        <v>1082</v>
      </c>
      <c r="AI37" s="1" t="s">
        <v>1083</v>
      </c>
      <c r="AJ37" s="1" t="s">
        <v>1084</v>
      </c>
      <c r="AK37" s="1" t="s">
        <v>1085</v>
      </c>
      <c r="AL37" s="1" t="s">
        <v>1086</v>
      </c>
      <c r="AM37" s="1" t="s">
        <v>1087</v>
      </c>
      <c r="AN37" s="1" t="s">
        <v>1088</v>
      </c>
      <c r="AO37" s="1" t="s">
        <v>1089</v>
      </c>
      <c r="AP37" s="1" t="s">
        <v>1090</v>
      </c>
      <c r="AQ37" s="1" t="s">
        <v>1091</v>
      </c>
      <c r="AR37" s="1" t="s">
        <v>1092</v>
      </c>
      <c r="AS37" s="1" t="s">
        <v>1093</v>
      </c>
      <c r="AT37" s="1" t="s">
        <v>1094</v>
      </c>
      <c r="AU37" s="1" t="s">
        <v>1095</v>
      </c>
      <c r="AV37" s="1" t="s">
        <v>1096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24</v>
      </c>
      <c r="D38" s="18" t="s">
        <v>1097</v>
      </c>
      <c r="E38" s="19" t="s">
        <v>1098</v>
      </c>
      <c r="F38" s="20" t="s">
        <v>1099</v>
      </c>
      <c r="G38" s="11"/>
      <c r="H38" s="11"/>
      <c r="I38" s="21" t="s">
        <v>1207</v>
      </c>
      <c r="J38" s="77" t="s">
        <v>1193</v>
      </c>
      <c r="K38" s="94" t="s">
        <v>1208</v>
      </c>
      <c r="L38" s="11"/>
      <c r="M38" s="11"/>
      <c r="N38" s="11"/>
      <c r="O38" s="11"/>
      <c r="P38" s="11"/>
      <c r="Q38" s="21" t="s">
        <v>1228</v>
      </c>
      <c r="R38" s="28" t="s">
        <v>1239</v>
      </c>
      <c r="S38" s="82" t="s">
        <v>1195</v>
      </c>
      <c r="T38" s="11"/>
      <c r="U38" s="11"/>
      <c r="V38" s="12">
        <v>30239.5</v>
      </c>
      <c r="W38" s="12">
        <v>22135.6</v>
      </c>
      <c r="X38" s="17">
        <v>11483.8</v>
      </c>
      <c r="Y38" s="17">
        <v>7617.2</v>
      </c>
      <c r="Z38" s="13"/>
      <c r="AA38" s="73">
        <f>7370.362+93.438</f>
        <v>7463.8</v>
      </c>
      <c r="AB38" s="62">
        <f>7370.362+93.438</f>
        <v>7463.8</v>
      </c>
      <c r="AC38" s="11"/>
      <c r="AD38" s="1"/>
      <c r="AE38" s="1"/>
      <c r="AF38" s="1" t="s">
        <v>1101</v>
      </c>
      <c r="AG38" s="1" t="s">
        <v>1102</v>
      </c>
      <c r="AH38" s="1" t="s">
        <v>1103</v>
      </c>
      <c r="AI38" s="1" t="s">
        <v>1104</v>
      </c>
      <c r="AJ38" s="1" t="s">
        <v>1105</v>
      </c>
      <c r="AK38" s="1" t="s">
        <v>1106</v>
      </c>
      <c r="AL38" s="1" t="s">
        <v>1107</v>
      </c>
      <c r="AM38" s="1" t="s">
        <v>411</v>
      </c>
      <c r="AN38" s="1" t="s">
        <v>412</v>
      </c>
      <c r="AO38" s="1" t="s">
        <v>413</v>
      </c>
      <c r="AP38" s="1" t="s">
        <v>414</v>
      </c>
      <c r="AQ38" s="1" t="s">
        <v>415</v>
      </c>
      <c r="AR38" s="1" t="s">
        <v>416</v>
      </c>
      <c r="AS38" s="1" t="s">
        <v>417</v>
      </c>
      <c r="AT38" s="1" t="s">
        <v>418</v>
      </c>
      <c r="AU38" s="1" t="s">
        <v>419</v>
      </c>
      <c r="AV38" s="1" t="s">
        <v>420</v>
      </c>
      <c r="AW38" s="1"/>
      <c r="AX38" s="1"/>
      <c r="AY38" s="1"/>
      <c r="AZ38" s="1"/>
    </row>
    <row r="39" spans="1:52" ht="180" customHeight="1">
      <c r="A39" s="1"/>
      <c r="B39" s="25"/>
      <c r="C39" s="8" t="s">
        <v>47</v>
      </c>
      <c r="D39" s="18" t="s">
        <v>421</v>
      </c>
      <c r="E39" s="19" t="s">
        <v>422</v>
      </c>
      <c r="F39" s="26" t="s">
        <v>423</v>
      </c>
      <c r="G39" s="11"/>
      <c r="H39" s="11"/>
      <c r="I39" s="21" t="s">
        <v>1207</v>
      </c>
      <c r="J39" s="77" t="s">
        <v>1193</v>
      </c>
      <c r="K39" s="94" t="s">
        <v>1208</v>
      </c>
      <c r="L39" s="11"/>
      <c r="M39" s="11"/>
      <c r="N39" s="11"/>
      <c r="O39" s="11"/>
      <c r="P39" s="11"/>
      <c r="Q39" s="21" t="s">
        <v>1229</v>
      </c>
      <c r="R39" s="28" t="s">
        <v>1240</v>
      </c>
      <c r="S39" s="82" t="s">
        <v>1195</v>
      </c>
      <c r="T39" s="11"/>
      <c r="U39" s="11"/>
      <c r="V39" s="12">
        <v>1219</v>
      </c>
      <c r="W39" s="12">
        <v>240</v>
      </c>
      <c r="X39" s="17">
        <f>195+90</f>
        <v>285</v>
      </c>
      <c r="Y39" s="17"/>
      <c r="Z39" s="13"/>
      <c r="AA39" s="17"/>
      <c r="AB39" s="71"/>
      <c r="AC39" s="11"/>
      <c r="AD39" s="1"/>
      <c r="AE39" s="1"/>
      <c r="AF39" s="1" t="s">
        <v>424</v>
      </c>
      <c r="AG39" s="1" t="s">
        <v>425</v>
      </c>
      <c r="AH39" s="1" t="s">
        <v>426</v>
      </c>
      <c r="AI39" s="1" t="s">
        <v>427</v>
      </c>
      <c r="AJ39" s="1" t="s">
        <v>428</v>
      </c>
      <c r="AK39" s="1" t="s">
        <v>429</v>
      </c>
      <c r="AL39" s="1" t="s">
        <v>430</v>
      </c>
      <c r="AM39" s="1" t="s">
        <v>431</v>
      </c>
      <c r="AN39" s="1" t="s">
        <v>432</v>
      </c>
      <c r="AO39" s="1" t="s">
        <v>433</v>
      </c>
      <c r="AP39" s="1" t="s">
        <v>434</v>
      </c>
      <c r="AQ39" s="1" t="s">
        <v>435</v>
      </c>
      <c r="AR39" s="1" t="s">
        <v>436</v>
      </c>
      <c r="AS39" s="1" t="s">
        <v>437</v>
      </c>
      <c r="AT39" s="1" t="s">
        <v>438</v>
      </c>
      <c r="AU39" s="1" t="s">
        <v>439</v>
      </c>
      <c r="AV39" s="1" t="s">
        <v>794</v>
      </c>
      <c r="AW39" s="1"/>
      <c r="AX39" s="1"/>
      <c r="AY39" s="1"/>
      <c r="AZ39" s="1"/>
    </row>
    <row r="40" spans="1:52" ht="248.25" customHeight="1" hidden="1">
      <c r="A40" s="1"/>
      <c r="B40" s="14"/>
      <c r="C40" s="8" t="s">
        <v>1114</v>
      </c>
      <c r="D40" s="18" t="s">
        <v>795</v>
      </c>
      <c r="E40" s="19" t="s">
        <v>796</v>
      </c>
      <c r="F40" s="26" t="s">
        <v>797</v>
      </c>
      <c r="G40" s="11"/>
      <c r="H40" s="11"/>
      <c r="I40" s="21" t="s">
        <v>1192</v>
      </c>
      <c r="J40" s="77" t="s">
        <v>1193</v>
      </c>
      <c r="K40" s="94">
        <v>38718</v>
      </c>
      <c r="L40" s="11"/>
      <c r="M40" s="11"/>
      <c r="N40" s="11"/>
      <c r="O40" s="11"/>
      <c r="P40" s="11"/>
      <c r="Q40" s="21" t="s">
        <v>922</v>
      </c>
      <c r="R40" s="28" t="s">
        <v>798</v>
      </c>
      <c r="S40" s="82" t="s">
        <v>1195</v>
      </c>
      <c r="T40" s="11"/>
      <c r="U40" s="11"/>
      <c r="V40" s="12"/>
      <c r="W40" s="12"/>
      <c r="X40" s="17"/>
      <c r="Y40" s="17"/>
      <c r="Z40" s="13"/>
      <c r="AA40" s="73"/>
      <c r="AB40" s="62"/>
      <c r="AC40" s="11"/>
      <c r="AD40" s="1"/>
      <c r="AE40" s="1"/>
      <c r="AF40" s="1" t="s">
        <v>799</v>
      </c>
      <c r="AG40" s="1" t="s">
        <v>800</v>
      </c>
      <c r="AH40" s="1" t="s">
        <v>136</v>
      </c>
      <c r="AI40" s="1" t="s">
        <v>137</v>
      </c>
      <c r="AJ40" s="1" t="s">
        <v>138</v>
      </c>
      <c r="AK40" s="1" t="s">
        <v>139</v>
      </c>
      <c r="AL40" s="1" t="s">
        <v>140</v>
      </c>
      <c r="AM40" s="1" t="s">
        <v>141</v>
      </c>
      <c r="AN40" s="1" t="s">
        <v>142</v>
      </c>
      <c r="AO40" s="1" t="s">
        <v>143</v>
      </c>
      <c r="AP40" s="1" t="s">
        <v>144</v>
      </c>
      <c r="AQ40" s="1" t="s">
        <v>145</v>
      </c>
      <c r="AR40" s="1" t="s">
        <v>146</v>
      </c>
      <c r="AS40" s="1" t="s">
        <v>147</v>
      </c>
      <c r="AT40" s="1" t="s">
        <v>148</v>
      </c>
      <c r="AU40" s="1" t="s">
        <v>149</v>
      </c>
      <c r="AV40" s="1" t="s">
        <v>150</v>
      </c>
      <c r="AW40" s="1"/>
      <c r="AX40" s="1"/>
      <c r="AY40" s="1"/>
      <c r="AZ40" s="1"/>
    </row>
    <row r="41" spans="1:52" ht="176.25" customHeight="1">
      <c r="A41" s="1"/>
      <c r="B41" s="14"/>
      <c r="C41" s="8" t="s">
        <v>1136</v>
      </c>
      <c r="D41" s="18" t="s">
        <v>151</v>
      </c>
      <c r="E41" s="19" t="s">
        <v>152</v>
      </c>
      <c r="F41" s="26" t="s">
        <v>423</v>
      </c>
      <c r="G41" s="11"/>
      <c r="H41" s="11"/>
      <c r="I41" s="21" t="s">
        <v>1207</v>
      </c>
      <c r="J41" s="77" t="s">
        <v>1193</v>
      </c>
      <c r="K41" s="94" t="s">
        <v>1208</v>
      </c>
      <c r="L41" s="11"/>
      <c r="M41" s="11"/>
      <c r="N41" s="11"/>
      <c r="O41" s="11"/>
      <c r="P41" s="11"/>
      <c r="Q41" s="21" t="s">
        <v>1229</v>
      </c>
      <c r="R41" s="28" t="s">
        <v>1240</v>
      </c>
      <c r="S41" s="82" t="s">
        <v>1195</v>
      </c>
      <c r="T41" s="11"/>
      <c r="U41" s="11"/>
      <c r="V41" s="12">
        <v>97.2</v>
      </c>
      <c r="W41" s="12">
        <v>30.6</v>
      </c>
      <c r="X41" s="17">
        <v>64.8</v>
      </c>
      <c r="Y41" s="17">
        <v>670.7</v>
      </c>
      <c r="Z41" s="13"/>
      <c r="AA41" s="17">
        <v>670.683</v>
      </c>
      <c r="AB41" s="71">
        <v>670.683</v>
      </c>
      <c r="AC41" s="11"/>
      <c r="AD41" s="1"/>
      <c r="AE41" s="1"/>
      <c r="AF41" s="1" t="s">
        <v>153</v>
      </c>
      <c r="AG41" s="1" t="s">
        <v>154</v>
      </c>
      <c r="AH41" s="1" t="s">
        <v>155</v>
      </c>
      <c r="AI41" s="1" t="s">
        <v>156</v>
      </c>
      <c r="AJ41" s="1" t="s">
        <v>157</v>
      </c>
      <c r="AK41" s="1" t="s">
        <v>158</v>
      </c>
      <c r="AL41" s="1" t="s">
        <v>159</v>
      </c>
      <c r="AM41" s="1" t="s">
        <v>160</v>
      </c>
      <c r="AN41" s="1" t="s">
        <v>161</v>
      </c>
      <c r="AO41" s="1" t="s">
        <v>162</v>
      </c>
      <c r="AP41" s="1" t="s">
        <v>163</v>
      </c>
      <c r="AQ41" s="1" t="s">
        <v>164</v>
      </c>
      <c r="AR41" s="1" t="s">
        <v>165</v>
      </c>
      <c r="AS41" s="1" t="s">
        <v>166</v>
      </c>
      <c r="AT41" s="1" t="s">
        <v>167</v>
      </c>
      <c r="AU41" s="1" t="s">
        <v>168</v>
      </c>
      <c r="AV41" s="1" t="s">
        <v>169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170</v>
      </c>
      <c r="D42" s="18" t="s">
        <v>171</v>
      </c>
      <c r="E42" s="19" t="s">
        <v>172</v>
      </c>
      <c r="F42" s="20"/>
      <c r="G42" s="11"/>
      <c r="H42" s="11"/>
      <c r="I42" s="11"/>
      <c r="J42" s="93"/>
      <c r="K42" s="77"/>
      <c r="L42" s="11"/>
      <c r="M42" s="11"/>
      <c r="N42" s="11"/>
      <c r="O42" s="11"/>
      <c r="P42" s="11"/>
      <c r="Q42" s="11"/>
      <c r="R42" s="77"/>
      <c r="S42" s="93"/>
      <c r="T42" s="11"/>
      <c r="U42" s="11"/>
      <c r="V42" s="12"/>
      <c r="W42" s="12"/>
      <c r="X42" s="17"/>
      <c r="Y42" s="17"/>
      <c r="Z42" s="13"/>
      <c r="AA42" s="17"/>
      <c r="AB42" s="71"/>
      <c r="AC42" s="11"/>
      <c r="AD42" s="1"/>
      <c r="AE42" s="1"/>
      <c r="AF42" s="1" t="s">
        <v>173</v>
      </c>
      <c r="AG42" s="1" t="s">
        <v>174</v>
      </c>
      <c r="AH42" s="1" t="s">
        <v>175</v>
      </c>
      <c r="AI42" s="1" t="s">
        <v>176</v>
      </c>
      <c r="AJ42" s="1" t="s">
        <v>177</v>
      </c>
      <c r="AK42" s="1" t="s">
        <v>178</v>
      </c>
      <c r="AL42" s="1" t="s">
        <v>179</v>
      </c>
      <c r="AM42" s="1" t="s">
        <v>180</v>
      </c>
      <c r="AN42" s="1" t="s">
        <v>181</v>
      </c>
      <c r="AO42" s="1" t="s">
        <v>182</v>
      </c>
      <c r="AP42" s="1" t="s">
        <v>183</v>
      </c>
      <c r="AQ42" s="1" t="s">
        <v>184</v>
      </c>
      <c r="AR42" s="1" t="s">
        <v>185</v>
      </c>
      <c r="AS42" s="1" t="s">
        <v>186</v>
      </c>
      <c r="AT42" s="1" t="s">
        <v>187</v>
      </c>
      <c r="AU42" s="1" t="s">
        <v>188</v>
      </c>
      <c r="AV42" s="1" t="s">
        <v>189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190</v>
      </c>
      <c r="D43" s="18" t="s">
        <v>191</v>
      </c>
      <c r="E43" s="19" t="s">
        <v>192</v>
      </c>
      <c r="F43" s="20"/>
      <c r="G43" s="11"/>
      <c r="H43" s="11"/>
      <c r="I43" s="11"/>
      <c r="J43" s="93"/>
      <c r="K43" s="77"/>
      <c r="L43" s="11"/>
      <c r="M43" s="11"/>
      <c r="N43" s="11"/>
      <c r="O43" s="11"/>
      <c r="P43" s="11"/>
      <c r="Q43" s="11"/>
      <c r="R43" s="77"/>
      <c r="S43" s="93"/>
      <c r="T43" s="11"/>
      <c r="U43" s="11"/>
      <c r="V43" s="12"/>
      <c r="W43" s="12"/>
      <c r="X43" s="17"/>
      <c r="Y43" s="17"/>
      <c r="Z43" s="13"/>
      <c r="AA43" s="17"/>
      <c r="AB43" s="71"/>
      <c r="AC43" s="11"/>
      <c r="AD43" s="1"/>
      <c r="AE43" s="1"/>
      <c r="AF43" s="1" t="s">
        <v>193</v>
      </c>
      <c r="AG43" s="1" t="s">
        <v>194</v>
      </c>
      <c r="AH43" s="1" t="s">
        <v>195</v>
      </c>
      <c r="AI43" s="1" t="s">
        <v>196</v>
      </c>
      <c r="AJ43" s="1" t="s">
        <v>197</v>
      </c>
      <c r="AK43" s="1" t="s">
        <v>198</v>
      </c>
      <c r="AL43" s="1" t="s">
        <v>199</v>
      </c>
      <c r="AM43" s="1" t="s">
        <v>200</v>
      </c>
      <c r="AN43" s="1" t="s">
        <v>201</v>
      </c>
      <c r="AO43" s="1" t="s">
        <v>202</v>
      </c>
      <c r="AP43" s="1" t="s">
        <v>203</v>
      </c>
      <c r="AQ43" s="1" t="s">
        <v>204</v>
      </c>
      <c r="AR43" s="1" t="s">
        <v>205</v>
      </c>
      <c r="AS43" s="1" t="s">
        <v>206</v>
      </c>
      <c r="AT43" s="1" t="s">
        <v>207</v>
      </c>
      <c r="AU43" s="1" t="s">
        <v>208</v>
      </c>
      <c r="AV43" s="1" t="s">
        <v>209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210</v>
      </c>
      <c r="D44" s="18" t="s">
        <v>211</v>
      </c>
      <c r="E44" s="19" t="s">
        <v>212</v>
      </c>
      <c r="F44" s="20"/>
      <c r="G44" s="11"/>
      <c r="H44" s="11"/>
      <c r="I44" s="11"/>
      <c r="J44" s="93"/>
      <c r="K44" s="77"/>
      <c r="L44" s="11"/>
      <c r="M44" s="11"/>
      <c r="N44" s="11"/>
      <c r="O44" s="11"/>
      <c r="P44" s="11"/>
      <c r="Q44" s="11"/>
      <c r="R44" s="77"/>
      <c r="S44" s="93"/>
      <c r="T44" s="11"/>
      <c r="U44" s="11"/>
      <c r="V44" s="12"/>
      <c r="W44" s="12"/>
      <c r="X44" s="17"/>
      <c r="Y44" s="17"/>
      <c r="Z44" s="13"/>
      <c r="AA44" s="17"/>
      <c r="AB44" s="71"/>
      <c r="AC44" s="11"/>
      <c r="AD44" s="1"/>
      <c r="AE44" s="1"/>
      <c r="AF44" s="1" t="s">
        <v>213</v>
      </c>
      <c r="AG44" s="1" t="s">
        <v>214</v>
      </c>
      <c r="AH44" s="1" t="s">
        <v>215</v>
      </c>
      <c r="AI44" s="1" t="s">
        <v>216</v>
      </c>
      <c r="AJ44" s="1" t="s">
        <v>217</v>
      </c>
      <c r="AK44" s="1" t="s">
        <v>218</v>
      </c>
      <c r="AL44" s="1" t="s">
        <v>219</v>
      </c>
      <c r="AM44" s="1" t="s">
        <v>220</v>
      </c>
      <c r="AN44" s="1" t="s">
        <v>221</v>
      </c>
      <c r="AO44" s="1" t="s">
        <v>222</v>
      </c>
      <c r="AP44" s="1" t="s">
        <v>223</v>
      </c>
      <c r="AQ44" s="1" t="s">
        <v>929</v>
      </c>
      <c r="AR44" s="1" t="s">
        <v>930</v>
      </c>
      <c r="AS44" s="1" t="s">
        <v>931</v>
      </c>
      <c r="AT44" s="1" t="s">
        <v>932</v>
      </c>
      <c r="AU44" s="1" t="s">
        <v>933</v>
      </c>
      <c r="AV44" s="1" t="s">
        <v>934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935</v>
      </c>
      <c r="D45" s="18" t="s">
        <v>936</v>
      </c>
      <c r="E45" s="19" t="s">
        <v>937</v>
      </c>
      <c r="F45" s="20"/>
      <c r="G45" s="11"/>
      <c r="H45" s="11"/>
      <c r="I45" s="11"/>
      <c r="J45" s="93"/>
      <c r="K45" s="77"/>
      <c r="L45" s="11"/>
      <c r="M45" s="11"/>
      <c r="N45" s="11"/>
      <c r="O45" s="11"/>
      <c r="P45" s="11"/>
      <c r="Q45" s="11"/>
      <c r="R45" s="77"/>
      <c r="S45" s="93"/>
      <c r="T45" s="11"/>
      <c r="U45" s="11"/>
      <c r="V45" s="12"/>
      <c r="W45" s="12"/>
      <c r="X45" s="17"/>
      <c r="Y45" s="17"/>
      <c r="Z45" s="13"/>
      <c r="AA45" s="17"/>
      <c r="AB45" s="71"/>
      <c r="AC45" s="11"/>
      <c r="AD45" s="1"/>
      <c r="AE45" s="1"/>
      <c r="AF45" s="1" t="s">
        <v>938</v>
      </c>
      <c r="AG45" s="1" t="s">
        <v>939</v>
      </c>
      <c r="AH45" s="1" t="s">
        <v>940</v>
      </c>
      <c r="AI45" s="1" t="s">
        <v>941</v>
      </c>
      <c r="AJ45" s="1" t="s">
        <v>942</v>
      </c>
      <c r="AK45" s="1" t="s">
        <v>943</v>
      </c>
      <c r="AL45" s="1" t="s">
        <v>944</v>
      </c>
      <c r="AM45" s="1" t="s">
        <v>945</v>
      </c>
      <c r="AN45" s="1" t="s">
        <v>946</v>
      </c>
      <c r="AO45" s="1" t="s">
        <v>947</v>
      </c>
      <c r="AP45" s="1" t="s">
        <v>948</v>
      </c>
      <c r="AQ45" s="1" t="s">
        <v>949</v>
      </c>
      <c r="AR45" s="1" t="s">
        <v>950</v>
      </c>
      <c r="AS45" s="1" t="s">
        <v>951</v>
      </c>
      <c r="AT45" s="1" t="s">
        <v>952</v>
      </c>
      <c r="AU45" s="1" t="s">
        <v>953</v>
      </c>
      <c r="AV45" s="1" t="s">
        <v>954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955</v>
      </c>
      <c r="D46" s="18" t="s">
        <v>956</v>
      </c>
      <c r="E46" s="19" t="s">
        <v>957</v>
      </c>
      <c r="F46" s="20"/>
      <c r="G46" s="11"/>
      <c r="H46" s="11"/>
      <c r="I46" s="11"/>
      <c r="J46" s="93"/>
      <c r="K46" s="77"/>
      <c r="L46" s="11"/>
      <c r="M46" s="11"/>
      <c r="N46" s="11"/>
      <c r="O46" s="11"/>
      <c r="P46" s="11"/>
      <c r="Q46" s="11"/>
      <c r="R46" s="77"/>
      <c r="S46" s="93"/>
      <c r="T46" s="11"/>
      <c r="U46" s="11"/>
      <c r="V46" s="12"/>
      <c r="W46" s="12"/>
      <c r="X46" s="17"/>
      <c r="Y46" s="17"/>
      <c r="Z46" s="13"/>
      <c r="AA46" s="17"/>
      <c r="AB46" s="71"/>
      <c r="AC46" s="11"/>
      <c r="AD46" s="1"/>
      <c r="AE46" s="1"/>
      <c r="AF46" s="1" t="s">
        <v>958</v>
      </c>
      <c r="AG46" s="1" t="s">
        <v>959</v>
      </c>
      <c r="AH46" s="1" t="s">
        <v>960</v>
      </c>
      <c r="AI46" s="1" t="s">
        <v>961</v>
      </c>
      <c r="AJ46" s="1" t="s">
        <v>962</v>
      </c>
      <c r="AK46" s="1" t="s">
        <v>963</v>
      </c>
      <c r="AL46" s="1" t="s">
        <v>964</v>
      </c>
      <c r="AM46" s="1" t="s">
        <v>965</v>
      </c>
      <c r="AN46" s="1" t="s">
        <v>966</v>
      </c>
      <c r="AO46" s="1" t="s">
        <v>967</v>
      </c>
      <c r="AP46" s="1" t="s">
        <v>690</v>
      </c>
      <c r="AQ46" s="1" t="s">
        <v>691</v>
      </c>
      <c r="AR46" s="1" t="s">
        <v>692</v>
      </c>
      <c r="AS46" s="1" t="s">
        <v>693</v>
      </c>
      <c r="AT46" s="1" t="s">
        <v>694</v>
      </c>
      <c r="AU46" s="1" t="s">
        <v>695</v>
      </c>
      <c r="AV46" s="1" t="s">
        <v>696</v>
      </c>
      <c r="AW46" s="1"/>
      <c r="AX46" s="1"/>
      <c r="AY46" s="1"/>
      <c r="AZ46" s="1"/>
    </row>
    <row r="47" spans="1:52" ht="273.75" customHeight="1">
      <c r="A47" s="1"/>
      <c r="B47" s="14"/>
      <c r="C47" s="8" t="s">
        <v>1156</v>
      </c>
      <c r="D47" s="18" t="s">
        <v>697</v>
      </c>
      <c r="E47" s="19" t="s">
        <v>698</v>
      </c>
      <c r="F47" s="26" t="s">
        <v>423</v>
      </c>
      <c r="G47" s="11"/>
      <c r="H47" s="11"/>
      <c r="I47" s="21" t="s">
        <v>1207</v>
      </c>
      <c r="J47" s="77" t="s">
        <v>1193</v>
      </c>
      <c r="K47" s="94" t="s">
        <v>1208</v>
      </c>
      <c r="L47" s="11"/>
      <c r="M47" s="11"/>
      <c r="N47" s="11"/>
      <c r="O47" s="11"/>
      <c r="P47" s="11"/>
      <c r="Q47" s="21" t="s">
        <v>1230</v>
      </c>
      <c r="R47" s="77" t="s">
        <v>1235</v>
      </c>
      <c r="S47" s="93" t="s">
        <v>1204</v>
      </c>
      <c r="T47" s="11"/>
      <c r="U47" s="11"/>
      <c r="V47" s="12">
        <v>220</v>
      </c>
      <c r="W47" s="12">
        <v>89.5</v>
      </c>
      <c r="X47" s="17">
        <v>300</v>
      </c>
      <c r="Y47" s="17">
        <v>305</v>
      </c>
      <c r="Z47" s="13"/>
      <c r="AA47" s="17">
        <v>310</v>
      </c>
      <c r="AB47" s="71">
        <v>310</v>
      </c>
      <c r="AC47" s="11"/>
      <c r="AD47" s="1"/>
      <c r="AE47" s="1"/>
      <c r="AF47" s="1" t="s">
        <v>699</v>
      </c>
      <c r="AG47" s="1" t="s">
        <v>700</v>
      </c>
      <c r="AH47" s="1" t="s">
        <v>701</v>
      </c>
      <c r="AI47" s="1" t="s">
        <v>702</v>
      </c>
      <c r="AJ47" s="1" t="s">
        <v>703</v>
      </c>
      <c r="AK47" s="1" t="s">
        <v>704</v>
      </c>
      <c r="AL47" s="1" t="s">
        <v>705</v>
      </c>
      <c r="AM47" s="1" t="s">
        <v>706</v>
      </c>
      <c r="AN47" s="1" t="s">
        <v>707</v>
      </c>
      <c r="AO47" s="1" t="s">
        <v>708</v>
      </c>
      <c r="AP47" s="1" t="s">
        <v>361</v>
      </c>
      <c r="AQ47" s="1" t="s">
        <v>362</v>
      </c>
      <c r="AR47" s="1" t="s">
        <v>363</v>
      </c>
      <c r="AS47" s="1" t="s">
        <v>364</v>
      </c>
      <c r="AT47" s="1" t="s">
        <v>365</v>
      </c>
      <c r="AU47" s="1" t="s">
        <v>366</v>
      </c>
      <c r="AV47" s="1" t="s">
        <v>367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368</v>
      </c>
      <c r="D48" s="18" t="s">
        <v>369</v>
      </c>
      <c r="E48" s="19" t="s">
        <v>370</v>
      </c>
      <c r="F48" s="20"/>
      <c r="G48" s="11"/>
      <c r="H48" s="11"/>
      <c r="I48" s="11"/>
      <c r="J48" s="93"/>
      <c r="K48" s="77"/>
      <c r="L48" s="11"/>
      <c r="M48" s="11"/>
      <c r="N48" s="11"/>
      <c r="O48" s="11"/>
      <c r="P48" s="11"/>
      <c r="Q48" s="11"/>
      <c r="R48" s="77"/>
      <c r="S48" s="93"/>
      <c r="T48" s="11"/>
      <c r="U48" s="11"/>
      <c r="V48" s="12"/>
      <c r="W48" s="12"/>
      <c r="X48" s="17"/>
      <c r="Y48" s="17"/>
      <c r="Z48" s="13"/>
      <c r="AA48" s="17"/>
      <c r="AB48" s="71"/>
      <c r="AC48" s="11"/>
      <c r="AD48" s="1"/>
      <c r="AE48" s="1"/>
      <c r="AF48" s="1" t="s">
        <v>371</v>
      </c>
      <c r="AG48" s="1" t="s">
        <v>372</v>
      </c>
      <c r="AH48" s="1" t="s">
        <v>373</v>
      </c>
      <c r="AI48" s="1" t="s">
        <v>374</v>
      </c>
      <c r="AJ48" s="1" t="s">
        <v>375</v>
      </c>
      <c r="AK48" s="1" t="s">
        <v>376</v>
      </c>
      <c r="AL48" s="1" t="s">
        <v>377</v>
      </c>
      <c r="AM48" s="1" t="s">
        <v>378</v>
      </c>
      <c r="AN48" s="1" t="s">
        <v>379</v>
      </c>
      <c r="AO48" s="1" t="s">
        <v>380</v>
      </c>
      <c r="AP48" s="1" t="s">
        <v>381</v>
      </c>
      <c r="AQ48" s="1" t="s">
        <v>382</v>
      </c>
      <c r="AR48" s="1" t="s">
        <v>383</v>
      </c>
      <c r="AS48" s="1" t="s">
        <v>384</v>
      </c>
      <c r="AT48" s="1" t="s">
        <v>385</v>
      </c>
      <c r="AU48" s="1" t="s">
        <v>386</v>
      </c>
      <c r="AV48" s="1" t="s">
        <v>387</v>
      </c>
      <c r="AW48" s="1"/>
      <c r="AX48" s="1"/>
      <c r="AY48" s="1"/>
      <c r="AZ48" s="1"/>
    </row>
    <row r="49" spans="1:52" ht="241.5" customHeight="1">
      <c r="A49" s="1"/>
      <c r="B49" s="25"/>
      <c r="C49" s="8" t="s">
        <v>810</v>
      </c>
      <c r="D49" s="18" t="s">
        <v>388</v>
      </c>
      <c r="E49" s="19" t="s">
        <v>389</v>
      </c>
      <c r="F49" s="26" t="s">
        <v>390</v>
      </c>
      <c r="G49" s="11"/>
      <c r="H49" s="11"/>
      <c r="I49" s="21" t="s">
        <v>1207</v>
      </c>
      <c r="J49" s="77" t="s">
        <v>1193</v>
      </c>
      <c r="K49" s="94" t="s">
        <v>1208</v>
      </c>
      <c r="L49" s="11"/>
      <c r="M49" s="98" t="s">
        <v>1217</v>
      </c>
      <c r="N49" s="99" t="s">
        <v>1218</v>
      </c>
      <c r="O49" s="99" t="s">
        <v>1219</v>
      </c>
      <c r="P49" s="11"/>
      <c r="Q49" s="21" t="s">
        <v>1231</v>
      </c>
      <c r="R49" s="77" t="s">
        <v>1235</v>
      </c>
      <c r="S49" s="93" t="s">
        <v>1204</v>
      </c>
      <c r="T49" s="11"/>
      <c r="U49" s="11"/>
      <c r="V49" s="12">
        <f>472.875+25</f>
        <v>497.875</v>
      </c>
      <c r="W49" s="12">
        <v>467.3</v>
      </c>
      <c r="X49" s="17">
        <f>150+2+8</f>
        <v>160</v>
      </c>
      <c r="Y49" s="17">
        <f>160+4+8</f>
        <v>172</v>
      </c>
      <c r="Z49" s="13"/>
      <c r="AA49" s="17">
        <f>170+4+10</f>
        <v>184</v>
      </c>
      <c r="AB49" s="71">
        <f>170+4+10</f>
        <v>184</v>
      </c>
      <c r="AC49" s="11"/>
      <c r="AD49" s="1"/>
      <c r="AE49" s="1"/>
      <c r="AF49" s="1" t="s">
        <v>391</v>
      </c>
      <c r="AG49" s="1" t="s">
        <v>392</v>
      </c>
      <c r="AH49" s="1" t="s">
        <v>393</v>
      </c>
      <c r="AI49" s="1" t="s">
        <v>394</v>
      </c>
      <c r="AJ49" s="1" t="s">
        <v>395</v>
      </c>
      <c r="AK49" s="1" t="s">
        <v>396</v>
      </c>
      <c r="AL49" s="1" t="s">
        <v>397</v>
      </c>
      <c r="AM49" s="1" t="s">
        <v>398</v>
      </c>
      <c r="AN49" s="1" t="s">
        <v>399</v>
      </c>
      <c r="AO49" s="1" t="s">
        <v>400</v>
      </c>
      <c r="AP49" s="1" t="s">
        <v>401</v>
      </c>
      <c r="AQ49" s="1" t="s">
        <v>402</v>
      </c>
      <c r="AR49" s="1" t="s">
        <v>403</v>
      </c>
      <c r="AS49" s="1" t="s">
        <v>404</v>
      </c>
      <c r="AT49" s="1" t="s">
        <v>405</v>
      </c>
      <c r="AU49" s="1" t="s">
        <v>406</v>
      </c>
      <c r="AV49" s="1" t="s">
        <v>407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408</v>
      </c>
      <c r="D50" s="18" t="s">
        <v>409</v>
      </c>
      <c r="E50" s="19" t="s">
        <v>410</v>
      </c>
      <c r="F50" s="20"/>
      <c r="G50" s="11"/>
      <c r="H50" s="11"/>
      <c r="I50" s="11"/>
      <c r="J50" s="93"/>
      <c r="K50" s="77"/>
      <c r="L50" s="11"/>
      <c r="M50" s="11"/>
      <c r="N50" s="11"/>
      <c r="O50" s="11"/>
      <c r="P50" s="11"/>
      <c r="Q50" s="11"/>
      <c r="R50" s="77"/>
      <c r="S50" s="93"/>
      <c r="T50" s="11"/>
      <c r="U50" s="11"/>
      <c r="V50" s="12"/>
      <c r="W50" s="12"/>
      <c r="X50" s="17"/>
      <c r="Y50" s="17"/>
      <c r="Z50" s="13"/>
      <c r="AA50" s="17"/>
      <c r="AB50" s="71"/>
      <c r="AC50" s="11"/>
      <c r="AD50" s="1"/>
      <c r="AE50" s="1"/>
      <c r="AF50" s="1" t="s">
        <v>738</v>
      </c>
      <c r="AG50" s="1" t="s">
        <v>739</v>
      </c>
      <c r="AH50" s="1" t="s">
        <v>740</v>
      </c>
      <c r="AI50" s="1" t="s">
        <v>741</v>
      </c>
      <c r="AJ50" s="1" t="s">
        <v>742</v>
      </c>
      <c r="AK50" s="1" t="s">
        <v>743</v>
      </c>
      <c r="AL50" s="1" t="s">
        <v>744</v>
      </c>
      <c r="AM50" s="1" t="s">
        <v>745</v>
      </c>
      <c r="AN50" s="1" t="s">
        <v>746</v>
      </c>
      <c r="AO50" s="1" t="s">
        <v>747</v>
      </c>
      <c r="AP50" s="1" t="s">
        <v>748</v>
      </c>
      <c r="AQ50" s="1" t="s">
        <v>749</v>
      </c>
      <c r="AR50" s="1" t="s">
        <v>750</v>
      </c>
      <c r="AS50" s="1" t="s">
        <v>751</v>
      </c>
      <c r="AT50" s="1" t="s">
        <v>752</v>
      </c>
      <c r="AU50" s="1" t="s">
        <v>753</v>
      </c>
      <c r="AV50" s="1" t="s">
        <v>754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755</v>
      </c>
      <c r="D51" s="18" t="s">
        <v>756</v>
      </c>
      <c r="E51" s="19" t="s">
        <v>757</v>
      </c>
      <c r="F51" s="20"/>
      <c r="G51" s="11"/>
      <c r="H51" s="11"/>
      <c r="I51" s="11"/>
      <c r="J51" s="93"/>
      <c r="K51" s="77"/>
      <c r="L51" s="11"/>
      <c r="M51" s="11"/>
      <c r="N51" s="11"/>
      <c r="O51" s="11"/>
      <c r="P51" s="11"/>
      <c r="Q51" s="11"/>
      <c r="R51" s="77"/>
      <c r="S51" s="93"/>
      <c r="T51" s="11"/>
      <c r="U51" s="11"/>
      <c r="V51" s="12"/>
      <c r="W51" s="12"/>
      <c r="X51" s="17"/>
      <c r="Y51" s="17"/>
      <c r="Z51" s="13"/>
      <c r="AA51" s="17"/>
      <c r="AB51" s="71"/>
      <c r="AC51" s="11"/>
      <c r="AD51" s="1"/>
      <c r="AE51" s="1"/>
      <c r="AF51" s="1" t="s">
        <v>758</v>
      </c>
      <c r="AG51" s="1" t="s">
        <v>759</v>
      </c>
      <c r="AH51" s="1" t="s">
        <v>760</v>
      </c>
      <c r="AI51" s="1" t="s">
        <v>761</v>
      </c>
      <c r="AJ51" s="1" t="s">
        <v>762</v>
      </c>
      <c r="AK51" s="1" t="s">
        <v>763</v>
      </c>
      <c r="AL51" s="1" t="s">
        <v>764</v>
      </c>
      <c r="AM51" s="1" t="s">
        <v>765</v>
      </c>
      <c r="AN51" s="1" t="s">
        <v>766</v>
      </c>
      <c r="AO51" s="1" t="s">
        <v>767</v>
      </c>
      <c r="AP51" s="1" t="s">
        <v>768</v>
      </c>
      <c r="AQ51" s="1" t="s">
        <v>769</v>
      </c>
      <c r="AR51" s="1" t="s">
        <v>770</v>
      </c>
      <c r="AS51" s="1" t="s">
        <v>771</v>
      </c>
      <c r="AT51" s="1" t="s">
        <v>772</v>
      </c>
      <c r="AU51" s="1" t="s">
        <v>773</v>
      </c>
      <c r="AV51" s="1" t="s">
        <v>774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775</v>
      </c>
      <c r="D52" s="18" t="s">
        <v>776</v>
      </c>
      <c r="E52" s="19" t="s">
        <v>777</v>
      </c>
      <c r="F52" s="20"/>
      <c r="G52" s="11"/>
      <c r="H52" s="11"/>
      <c r="I52" s="11"/>
      <c r="J52" s="93"/>
      <c r="K52" s="77"/>
      <c r="L52" s="11"/>
      <c r="M52" s="11"/>
      <c r="N52" s="11"/>
      <c r="O52" s="11"/>
      <c r="P52" s="11"/>
      <c r="Q52" s="11"/>
      <c r="R52" s="77"/>
      <c r="S52" s="93"/>
      <c r="T52" s="11"/>
      <c r="U52" s="11"/>
      <c r="V52" s="12"/>
      <c r="W52" s="12"/>
      <c r="X52" s="17"/>
      <c r="Y52" s="17"/>
      <c r="Z52" s="13"/>
      <c r="AA52" s="17"/>
      <c r="AB52" s="71"/>
      <c r="AC52" s="11"/>
      <c r="AD52" s="1"/>
      <c r="AE52" s="1"/>
      <c r="AF52" s="1" t="s">
        <v>778</v>
      </c>
      <c r="AG52" s="1" t="s">
        <v>779</v>
      </c>
      <c r="AH52" s="1" t="s">
        <v>780</v>
      </c>
      <c r="AI52" s="1" t="s">
        <v>781</v>
      </c>
      <c r="AJ52" s="1" t="s">
        <v>782</v>
      </c>
      <c r="AK52" s="1" t="s">
        <v>783</v>
      </c>
      <c r="AL52" s="1" t="s">
        <v>784</v>
      </c>
      <c r="AM52" s="1" t="s">
        <v>785</v>
      </c>
      <c r="AN52" s="1" t="s">
        <v>786</v>
      </c>
      <c r="AO52" s="1" t="s">
        <v>787</v>
      </c>
      <c r="AP52" s="1" t="s">
        <v>788</v>
      </c>
      <c r="AQ52" s="1" t="s">
        <v>789</v>
      </c>
      <c r="AR52" s="1" t="s">
        <v>790</v>
      </c>
      <c r="AS52" s="1" t="s">
        <v>791</v>
      </c>
      <c r="AT52" s="1" t="s">
        <v>792</v>
      </c>
      <c r="AU52" s="1" t="s">
        <v>793</v>
      </c>
      <c r="AV52" s="1" t="s">
        <v>62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830</v>
      </c>
      <c r="D53" s="18" t="s">
        <v>303</v>
      </c>
      <c r="E53" s="19" t="s">
        <v>304</v>
      </c>
      <c r="F53" s="26" t="s">
        <v>1117</v>
      </c>
      <c r="G53" s="11"/>
      <c r="H53" s="11"/>
      <c r="I53" s="21" t="s">
        <v>1207</v>
      </c>
      <c r="J53" s="77" t="s">
        <v>1193</v>
      </c>
      <c r="K53" s="94" t="s">
        <v>1208</v>
      </c>
      <c r="L53" s="11"/>
      <c r="M53" s="11"/>
      <c r="N53" s="11"/>
      <c r="O53" s="11"/>
      <c r="P53" s="11"/>
      <c r="Q53" s="21" t="s">
        <v>1232</v>
      </c>
      <c r="R53" s="77" t="s">
        <v>1235</v>
      </c>
      <c r="S53" s="93" t="s">
        <v>1204</v>
      </c>
      <c r="T53" s="11"/>
      <c r="U53" s="11"/>
      <c r="V53" s="12">
        <v>147</v>
      </c>
      <c r="W53" s="12"/>
      <c r="X53" s="17">
        <v>2275.006</v>
      </c>
      <c r="Y53" s="17">
        <v>6008.4</v>
      </c>
      <c r="Z53" s="13"/>
      <c r="AA53" s="17">
        <v>8515.705</v>
      </c>
      <c r="AB53" s="71">
        <v>8515.705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 hidden="1">
      <c r="A54" s="29"/>
      <c r="B54" s="7"/>
      <c r="C54" s="8" t="s">
        <v>63</v>
      </c>
      <c r="D54" s="15" t="s">
        <v>64</v>
      </c>
      <c r="E54" s="16" t="s">
        <v>65</v>
      </c>
      <c r="F54" s="26" t="s">
        <v>968</v>
      </c>
      <c r="G54" s="11"/>
      <c r="H54" s="11"/>
      <c r="I54" s="21" t="s">
        <v>1192</v>
      </c>
      <c r="J54" s="77" t="s">
        <v>1193</v>
      </c>
      <c r="K54" s="94">
        <v>38718</v>
      </c>
      <c r="L54" s="11"/>
      <c r="M54" s="11"/>
      <c r="N54" s="11"/>
      <c r="O54" s="11"/>
      <c r="P54" s="11"/>
      <c r="Q54" s="21" t="s">
        <v>360</v>
      </c>
      <c r="R54" s="28" t="s">
        <v>897</v>
      </c>
      <c r="S54" s="82" t="s">
        <v>1195</v>
      </c>
      <c r="T54" s="11"/>
      <c r="U54" s="11"/>
      <c r="V54" s="12"/>
      <c r="W54" s="12"/>
      <c r="X54" s="17"/>
      <c r="Y54" s="17"/>
      <c r="Z54" s="13"/>
      <c r="AA54" s="73"/>
      <c r="AB54" s="62"/>
      <c r="AC54" s="11"/>
      <c r="AD54" s="1"/>
      <c r="AE54" s="1"/>
      <c r="AF54" s="1" t="s">
        <v>66</v>
      </c>
      <c r="AG54" s="1" t="s">
        <v>67</v>
      </c>
      <c r="AH54" s="1" t="s">
        <v>68</v>
      </c>
      <c r="AI54" s="1" t="s">
        <v>69</v>
      </c>
      <c r="AJ54" s="1" t="s">
        <v>70</v>
      </c>
      <c r="AK54" s="1" t="s">
        <v>71</v>
      </c>
      <c r="AL54" s="1" t="s">
        <v>72</v>
      </c>
      <c r="AM54" s="1" t="s">
        <v>73</v>
      </c>
      <c r="AN54" s="1" t="s">
        <v>74</v>
      </c>
      <c r="AO54" s="1" t="s">
        <v>75</v>
      </c>
      <c r="AP54" s="1" t="s">
        <v>76</v>
      </c>
      <c r="AQ54" s="1" t="s">
        <v>77</v>
      </c>
      <c r="AR54" s="1" t="s">
        <v>78</v>
      </c>
      <c r="AS54" s="1" t="s">
        <v>79</v>
      </c>
      <c r="AT54" s="1" t="s">
        <v>80</v>
      </c>
      <c r="AU54" s="1" t="s">
        <v>81</v>
      </c>
      <c r="AV54" s="1" t="s">
        <v>82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447</v>
      </c>
      <c r="E55" s="16"/>
      <c r="F55" s="20"/>
      <c r="G55" s="11"/>
      <c r="H55" s="11"/>
      <c r="I55" s="11"/>
      <c r="J55" s="93"/>
      <c r="K55" s="77"/>
      <c r="L55" s="11"/>
      <c r="M55" s="11"/>
      <c r="N55" s="11"/>
      <c r="O55" s="11"/>
      <c r="P55" s="11"/>
      <c r="Q55" s="11"/>
      <c r="R55" s="77"/>
      <c r="S55" s="93"/>
      <c r="T55" s="11"/>
      <c r="U55" s="11"/>
      <c r="V55" s="12"/>
      <c r="W55" s="12"/>
      <c r="X55" s="17"/>
      <c r="Y55" s="17"/>
      <c r="Z55" s="13"/>
      <c r="AA55" s="17"/>
      <c r="AB55" s="71"/>
      <c r="AC55" s="11"/>
      <c r="AD55" s="1"/>
      <c r="AE55" s="1"/>
      <c r="AF55" s="1" t="s">
        <v>448</v>
      </c>
      <c r="AG55" s="1" t="s">
        <v>449</v>
      </c>
      <c r="AH55" s="1" t="s">
        <v>450</v>
      </c>
      <c r="AI55" s="1" t="s">
        <v>451</v>
      </c>
      <c r="AJ55" s="1" t="s">
        <v>452</v>
      </c>
      <c r="AK55" s="1" t="s">
        <v>453</v>
      </c>
      <c r="AL55" s="1" t="s">
        <v>454</v>
      </c>
      <c r="AM55" s="1" t="s">
        <v>455</v>
      </c>
      <c r="AN55" s="1" t="s">
        <v>456</v>
      </c>
      <c r="AO55" s="1" t="s">
        <v>457</v>
      </c>
      <c r="AP55" s="1" t="s">
        <v>458</v>
      </c>
      <c r="AQ55" s="1" t="s">
        <v>459</v>
      </c>
      <c r="AR55" s="1" t="s">
        <v>460</v>
      </c>
      <c r="AS55" s="1" t="s">
        <v>461</v>
      </c>
      <c r="AT55" s="1" t="s">
        <v>462</v>
      </c>
      <c r="AU55" s="1" t="s">
        <v>463</v>
      </c>
      <c r="AV55" s="1" t="s">
        <v>464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465</v>
      </c>
      <c r="D56" s="15" t="s">
        <v>466</v>
      </c>
      <c r="E56" s="16" t="s">
        <v>467</v>
      </c>
      <c r="F56" s="26"/>
      <c r="G56" s="11"/>
      <c r="H56" s="11"/>
      <c r="I56" s="11"/>
      <c r="J56" s="93"/>
      <c r="K56" s="77"/>
      <c r="L56" s="11"/>
      <c r="M56" s="23"/>
      <c r="N56" s="20"/>
      <c r="O56" s="11"/>
      <c r="P56" s="11"/>
      <c r="Q56" s="11"/>
      <c r="R56" s="77"/>
      <c r="S56" s="93"/>
      <c r="T56" s="11"/>
      <c r="U56" s="11"/>
      <c r="V56" s="12">
        <f>V57+V58+V59</f>
        <v>770.048</v>
      </c>
      <c r="W56" s="12">
        <f>W57+W58+W59</f>
        <v>658.5</v>
      </c>
      <c r="X56" s="12">
        <f>X57+X58+X59</f>
        <v>1163.714</v>
      </c>
      <c r="Y56" s="12">
        <f>Y57+Y58+Y59</f>
        <v>546.7</v>
      </c>
      <c r="Z56" s="13"/>
      <c r="AA56" s="12">
        <f>AA57+AA58+AA59</f>
        <v>546.714</v>
      </c>
      <c r="AB56" s="70">
        <f>AB57+AB58+AB59</f>
        <v>546.714</v>
      </c>
      <c r="AC56" s="11"/>
      <c r="AD56" s="1"/>
      <c r="AE56" s="1"/>
      <c r="AF56" s="1" t="s">
        <v>468</v>
      </c>
      <c r="AG56" s="1" t="s">
        <v>469</v>
      </c>
      <c r="AH56" s="1" t="s">
        <v>470</v>
      </c>
      <c r="AI56" s="1" t="s">
        <v>471</v>
      </c>
      <c r="AJ56" s="1" t="s">
        <v>472</v>
      </c>
      <c r="AK56" s="1" t="s">
        <v>473</v>
      </c>
      <c r="AL56" s="1" t="s">
        <v>474</v>
      </c>
      <c r="AM56" s="1" t="s">
        <v>475</v>
      </c>
      <c r="AN56" s="1" t="s">
        <v>476</v>
      </c>
      <c r="AO56" s="1" t="s">
        <v>477</v>
      </c>
      <c r="AP56" s="1" t="s">
        <v>478</v>
      </c>
      <c r="AQ56" s="1" t="s">
        <v>479</v>
      </c>
      <c r="AR56" s="1" t="s">
        <v>480</v>
      </c>
      <c r="AS56" s="1" t="s">
        <v>481</v>
      </c>
      <c r="AT56" s="1" t="s">
        <v>482</v>
      </c>
      <c r="AU56" s="1" t="s">
        <v>483</v>
      </c>
      <c r="AV56" s="1" t="s">
        <v>484</v>
      </c>
      <c r="AW56" s="1"/>
      <c r="AX56" s="1"/>
      <c r="AY56" s="1"/>
      <c r="AZ56" s="1"/>
    </row>
    <row r="57" spans="1:52" ht="303.75">
      <c r="A57" s="1"/>
      <c r="B57" s="7"/>
      <c r="C57" s="31" t="s">
        <v>485</v>
      </c>
      <c r="D57" s="32" t="s">
        <v>486</v>
      </c>
      <c r="E57" s="16" t="s">
        <v>487</v>
      </c>
      <c r="F57" s="26" t="s">
        <v>488</v>
      </c>
      <c r="G57" s="11"/>
      <c r="H57" s="11"/>
      <c r="I57" s="21" t="s">
        <v>1207</v>
      </c>
      <c r="J57" s="77" t="s">
        <v>1193</v>
      </c>
      <c r="K57" s="94" t="s">
        <v>1208</v>
      </c>
      <c r="L57" s="11"/>
      <c r="M57" s="76" t="s">
        <v>1220</v>
      </c>
      <c r="N57" s="100" t="s">
        <v>1221</v>
      </c>
      <c r="O57" s="96" t="s">
        <v>1225</v>
      </c>
      <c r="P57" s="11"/>
      <c r="Q57" s="28" t="s">
        <v>1233</v>
      </c>
      <c r="R57" s="77" t="s">
        <v>1235</v>
      </c>
      <c r="S57" s="93" t="s">
        <v>1204</v>
      </c>
      <c r="T57" s="11"/>
      <c r="U57" s="11"/>
      <c r="V57" s="12">
        <v>495.864</v>
      </c>
      <c r="W57" s="12">
        <v>495.9</v>
      </c>
      <c r="X57" s="17">
        <v>617</v>
      </c>
      <c r="Y57" s="17"/>
      <c r="Z57" s="13"/>
      <c r="AA57" s="17"/>
      <c r="AB57" s="71"/>
      <c r="AC57" s="11"/>
      <c r="AD57" s="1"/>
      <c r="AE57" s="1"/>
      <c r="AF57" s="1" t="s">
        <v>490</v>
      </c>
      <c r="AG57" s="1" t="s">
        <v>491</v>
      </c>
      <c r="AH57" s="1" t="s">
        <v>492</v>
      </c>
      <c r="AI57" s="1" t="s">
        <v>493</v>
      </c>
      <c r="AJ57" s="1" t="s">
        <v>494</v>
      </c>
      <c r="AK57" s="1" t="s">
        <v>495</v>
      </c>
      <c r="AL57" s="1" t="s">
        <v>496</v>
      </c>
      <c r="AM57" s="1" t="s">
        <v>497</v>
      </c>
      <c r="AN57" s="1" t="s">
        <v>498</v>
      </c>
      <c r="AO57" s="1" t="s">
        <v>499</v>
      </c>
      <c r="AP57" s="1" t="s">
        <v>500</v>
      </c>
      <c r="AQ57" s="1" t="s">
        <v>501</v>
      </c>
      <c r="AR57" s="1" t="s">
        <v>502</v>
      </c>
      <c r="AS57" s="1" t="s">
        <v>503</v>
      </c>
      <c r="AT57" s="1" t="s">
        <v>504</v>
      </c>
      <c r="AU57" s="1" t="s">
        <v>505</v>
      </c>
      <c r="AV57" s="1" t="s">
        <v>506</v>
      </c>
      <c r="AW57" s="1"/>
      <c r="AX57" s="1"/>
      <c r="AY57" s="1"/>
      <c r="AZ57" s="1"/>
    </row>
    <row r="58" spans="1:52" ht="277.5" customHeight="1">
      <c r="A58" s="1"/>
      <c r="B58" s="7"/>
      <c r="C58" s="31" t="s">
        <v>507</v>
      </c>
      <c r="D58" s="32" t="s">
        <v>508</v>
      </c>
      <c r="E58" s="16" t="s">
        <v>509</v>
      </c>
      <c r="F58" s="26" t="s">
        <v>510</v>
      </c>
      <c r="G58" s="11"/>
      <c r="H58" s="11"/>
      <c r="I58" s="21"/>
      <c r="J58" s="77"/>
      <c r="K58" s="94"/>
      <c r="L58" s="11"/>
      <c r="M58" s="79" t="s">
        <v>1222</v>
      </c>
      <c r="N58" s="77" t="s">
        <v>1223</v>
      </c>
      <c r="O58" s="96" t="s">
        <v>1224</v>
      </c>
      <c r="P58" s="11"/>
      <c r="Q58" s="28" t="s">
        <v>1229</v>
      </c>
      <c r="R58" s="77" t="s">
        <v>1235</v>
      </c>
      <c r="S58" s="93" t="s">
        <v>1204</v>
      </c>
      <c r="T58" s="11"/>
      <c r="U58" s="11"/>
      <c r="V58" s="12">
        <v>274.184</v>
      </c>
      <c r="W58" s="12">
        <v>162.6</v>
      </c>
      <c r="X58" s="17">
        <v>546.714</v>
      </c>
      <c r="Y58" s="17">
        <v>546.7</v>
      </c>
      <c r="Z58" s="13"/>
      <c r="AA58" s="17">
        <v>546.714</v>
      </c>
      <c r="AB58" s="71">
        <v>546.714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1.25" hidden="1">
      <c r="A59" s="1"/>
      <c r="B59" s="7"/>
      <c r="C59" s="31" t="s">
        <v>567</v>
      </c>
      <c r="D59" s="32"/>
      <c r="E59" s="16" t="s">
        <v>512</v>
      </c>
      <c r="F59" s="26" t="s">
        <v>513</v>
      </c>
      <c r="G59" s="11"/>
      <c r="H59" s="11"/>
      <c r="I59" s="21"/>
      <c r="J59" s="77"/>
      <c r="K59" s="94"/>
      <c r="L59" s="11"/>
      <c r="M59" s="23"/>
      <c r="N59" s="20"/>
      <c r="O59" s="11"/>
      <c r="P59" s="11"/>
      <c r="Q59" s="21" t="s">
        <v>360</v>
      </c>
      <c r="R59" s="77"/>
      <c r="S59" s="93"/>
      <c r="T59" s="11"/>
      <c r="U59" s="11"/>
      <c r="V59" s="12"/>
      <c r="W59" s="12"/>
      <c r="X59" s="17"/>
      <c r="Y59" s="17"/>
      <c r="Z59" s="13"/>
      <c r="AA59" s="17"/>
      <c r="AB59" s="71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514</v>
      </c>
      <c r="D60" s="15" t="s">
        <v>515</v>
      </c>
      <c r="E60" s="16" t="s">
        <v>516</v>
      </c>
      <c r="F60" s="26"/>
      <c r="G60" s="11"/>
      <c r="H60" s="11"/>
      <c r="I60" s="11"/>
      <c r="J60" s="93"/>
      <c r="K60" s="77"/>
      <c r="L60" s="11"/>
      <c r="M60" s="11"/>
      <c r="N60" s="11"/>
      <c r="O60" s="11"/>
      <c r="P60" s="11"/>
      <c r="Q60" s="11"/>
      <c r="R60" s="77"/>
      <c r="S60" s="93"/>
      <c r="T60" s="11"/>
      <c r="U60" s="11"/>
      <c r="V60" s="12">
        <f>V61+V62</f>
        <v>142</v>
      </c>
      <c r="W60" s="12">
        <v>116.6</v>
      </c>
      <c r="X60" s="12">
        <f>Z61+X62</f>
        <v>172</v>
      </c>
      <c r="Y60" s="12">
        <f>Z61+Y62</f>
        <v>172</v>
      </c>
      <c r="Z60" s="13"/>
      <c r="AA60" s="12">
        <f>AB61+AA62</f>
        <v>172</v>
      </c>
      <c r="AB60" s="70">
        <f>AC61+AB62</f>
        <v>172</v>
      </c>
      <c r="AC60" s="11"/>
      <c r="AD60" s="1"/>
      <c r="AE60" s="1"/>
      <c r="AF60" s="1" t="s">
        <v>517</v>
      </c>
      <c r="AG60" s="1" t="s">
        <v>518</v>
      </c>
      <c r="AH60" s="1" t="s">
        <v>519</v>
      </c>
      <c r="AI60" s="1" t="s">
        <v>520</v>
      </c>
      <c r="AJ60" s="1" t="s">
        <v>521</v>
      </c>
      <c r="AK60" s="1" t="s">
        <v>522</v>
      </c>
      <c r="AL60" s="1" t="s">
        <v>523</v>
      </c>
      <c r="AM60" s="1" t="s">
        <v>524</v>
      </c>
      <c r="AN60" s="1" t="s">
        <v>525</v>
      </c>
      <c r="AO60" s="1" t="s">
        <v>526</v>
      </c>
      <c r="AP60" s="1" t="s">
        <v>527</v>
      </c>
      <c r="AQ60" s="1" t="s">
        <v>528</v>
      </c>
      <c r="AR60" s="1" t="s">
        <v>529</v>
      </c>
      <c r="AS60" s="1" t="s">
        <v>530</v>
      </c>
      <c r="AT60" s="1" t="s">
        <v>531</v>
      </c>
      <c r="AU60" s="1" t="s">
        <v>532</v>
      </c>
      <c r="AV60" s="1" t="s">
        <v>533</v>
      </c>
      <c r="AW60" s="1"/>
      <c r="AX60" s="1"/>
      <c r="AY60" s="1"/>
      <c r="AZ60" s="1"/>
    </row>
    <row r="61" spans="1:52" ht="146.25" customHeight="1" hidden="1">
      <c r="A61" s="1"/>
      <c r="B61" s="14"/>
      <c r="C61" s="31" t="s">
        <v>534</v>
      </c>
      <c r="D61" s="66" t="s">
        <v>535</v>
      </c>
      <c r="E61" s="16" t="s">
        <v>536</v>
      </c>
      <c r="F61" s="26" t="s">
        <v>27</v>
      </c>
      <c r="G61" s="11"/>
      <c r="H61" s="11"/>
      <c r="I61" s="21" t="s">
        <v>1192</v>
      </c>
      <c r="J61" s="77" t="s">
        <v>1193</v>
      </c>
      <c r="K61" s="94">
        <v>38718</v>
      </c>
      <c r="L61" s="11"/>
      <c r="M61" s="11"/>
      <c r="N61" s="11"/>
      <c r="O61" s="11"/>
      <c r="P61" s="11"/>
      <c r="Q61" s="21" t="s">
        <v>537</v>
      </c>
      <c r="R61" s="77"/>
      <c r="S61" s="93"/>
      <c r="T61" s="11"/>
      <c r="U61" s="11"/>
      <c r="V61" s="12"/>
      <c r="W61" s="12"/>
      <c r="X61" s="17"/>
      <c r="Y61" s="17"/>
      <c r="Z61" s="13"/>
      <c r="AA61" s="17"/>
      <c r="AB61" s="71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80">
      <c r="A62" s="1"/>
      <c r="B62" s="14"/>
      <c r="C62" s="31" t="s">
        <v>538</v>
      </c>
      <c r="D62" s="67" t="s">
        <v>539</v>
      </c>
      <c r="E62" s="16" t="s">
        <v>540</v>
      </c>
      <c r="F62" s="20" t="s">
        <v>541</v>
      </c>
      <c r="G62" s="11"/>
      <c r="H62" s="11"/>
      <c r="I62" s="21" t="s">
        <v>1207</v>
      </c>
      <c r="J62" s="77" t="s">
        <v>1193</v>
      </c>
      <c r="K62" s="94" t="s">
        <v>1208</v>
      </c>
      <c r="L62" s="11"/>
      <c r="M62" s="11"/>
      <c r="N62" s="11"/>
      <c r="O62" s="11"/>
      <c r="P62" s="11"/>
      <c r="Q62" s="28" t="s">
        <v>1229</v>
      </c>
      <c r="R62" s="77" t="s">
        <v>1235</v>
      </c>
      <c r="S62" s="93"/>
      <c r="T62" s="11"/>
      <c r="U62" s="11"/>
      <c r="V62" s="12">
        <v>142</v>
      </c>
      <c r="W62" s="12">
        <v>116.6</v>
      </c>
      <c r="X62" s="17">
        <v>172</v>
      </c>
      <c r="Y62" s="17">
        <v>172</v>
      </c>
      <c r="Z62" s="13"/>
      <c r="AA62" s="74">
        <v>172</v>
      </c>
      <c r="AB62" s="62">
        <v>172</v>
      </c>
      <c r="AC62" s="11"/>
      <c r="AD62" s="1"/>
      <c r="AE62" s="1"/>
      <c r="AF62" s="1" t="s">
        <v>542</v>
      </c>
      <c r="AG62" s="1" t="s">
        <v>543</v>
      </c>
      <c r="AH62" s="1" t="s">
        <v>544</v>
      </c>
      <c r="AI62" s="1" t="s">
        <v>545</v>
      </c>
      <c r="AJ62" s="1" t="s">
        <v>546</v>
      </c>
      <c r="AK62" s="1" t="s">
        <v>547</v>
      </c>
      <c r="AL62" s="1" t="s">
        <v>548</v>
      </c>
      <c r="AM62" s="1" t="s">
        <v>549</v>
      </c>
      <c r="AN62" s="1" t="s">
        <v>550</v>
      </c>
      <c r="AO62" s="1" t="s">
        <v>551</v>
      </c>
      <c r="AP62" s="1" t="s">
        <v>552</v>
      </c>
      <c r="AQ62" s="1" t="s">
        <v>553</v>
      </c>
      <c r="AR62" s="1" t="s">
        <v>305</v>
      </c>
      <c r="AS62" s="1" t="s">
        <v>306</v>
      </c>
      <c r="AT62" s="1" t="s">
        <v>307</v>
      </c>
      <c r="AU62" s="1" t="s">
        <v>308</v>
      </c>
      <c r="AV62" s="1" t="s">
        <v>309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310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7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311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77"/>
      <c r="S64" s="11"/>
      <c r="T64" s="11"/>
      <c r="U64" s="11"/>
      <c r="V64" s="12">
        <f aca="true" t="shared" si="0" ref="V64:AB64">V9</f>
        <v>89690.99099999998</v>
      </c>
      <c r="W64" s="12">
        <f t="shared" si="0"/>
        <v>53292.5</v>
      </c>
      <c r="X64" s="12">
        <f t="shared" si="0"/>
        <v>69983.10999999999</v>
      </c>
      <c r="Y64" s="17">
        <f t="shared" si="0"/>
        <v>72195.89999999998</v>
      </c>
      <c r="Z64" s="13">
        <f t="shared" si="0"/>
        <v>0</v>
      </c>
      <c r="AA64" s="17">
        <f t="shared" si="0"/>
        <v>73707.454</v>
      </c>
      <c r="AB64" s="17">
        <f t="shared" si="0"/>
        <v>73707.454</v>
      </c>
      <c r="AC64" s="11"/>
      <c r="AD64" s="1"/>
      <c r="AE64" s="1"/>
      <c r="AF64" s="1" t="s">
        <v>312</v>
      </c>
      <c r="AG64" s="1" t="s">
        <v>313</v>
      </c>
      <c r="AH64" s="1" t="s">
        <v>314</v>
      </c>
      <c r="AI64" s="1" t="s">
        <v>315</v>
      </c>
      <c r="AJ64" s="1" t="s">
        <v>316</v>
      </c>
      <c r="AK64" s="1" t="s">
        <v>317</v>
      </c>
      <c r="AL64" s="1" t="s">
        <v>318</v>
      </c>
      <c r="AM64" s="1" t="s">
        <v>319</v>
      </c>
      <c r="AN64" s="1" t="s">
        <v>320</v>
      </c>
      <c r="AO64" s="1" t="s">
        <v>321</v>
      </c>
      <c r="AP64" s="1" t="s">
        <v>322</v>
      </c>
      <c r="AQ64" s="1" t="s">
        <v>323</v>
      </c>
      <c r="AR64" s="1" t="s">
        <v>324</v>
      </c>
      <c r="AS64" s="1" t="s">
        <v>325</v>
      </c>
      <c r="AT64" s="1" t="s">
        <v>326</v>
      </c>
      <c r="AU64" s="1" t="s">
        <v>327</v>
      </c>
      <c r="AV64" s="1" t="s">
        <v>328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85" t="s">
        <v>329</v>
      </c>
      <c r="D68" s="85"/>
      <c r="E68" s="85"/>
      <c r="F68" s="85"/>
      <c r="G68" s="85"/>
      <c r="H68" s="85"/>
      <c r="I68" s="85"/>
      <c r="J68" s="8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85" t="s">
        <v>330</v>
      </c>
      <c r="D69" s="85"/>
      <c r="E69" s="85"/>
      <c r="F69" s="85"/>
      <c r="G69" s="85"/>
      <c r="H69" s="85"/>
      <c r="I69" s="85"/>
      <c r="J69" s="8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L6:O6"/>
    <mergeCell ref="P6:S6"/>
    <mergeCell ref="Z6:AB6"/>
    <mergeCell ref="T6:T7"/>
    <mergeCell ref="U6:W6"/>
    <mergeCell ref="X6:X7"/>
    <mergeCell ref="Y6:Y7"/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7">
      <selection activeCell="J64" sqref="J64"/>
    </sheetView>
  </sheetViews>
  <sheetFormatPr defaultColWidth="8.875" defaultRowHeight="12.75"/>
  <cols>
    <col min="1" max="1" width="10.25390625" style="51" customWidth="1"/>
    <col min="2" max="2" width="16.25390625" style="61" customWidth="1"/>
    <col min="3" max="3" width="7.25390625" style="51" customWidth="1"/>
    <col min="4" max="4" width="5.875" style="51" customWidth="1"/>
    <col min="5" max="5" width="7.75390625" style="54" customWidth="1"/>
    <col min="6" max="6" width="8.00390625" style="54" bestFit="1" customWidth="1"/>
    <col min="7" max="7" width="8.125" style="51" bestFit="1" customWidth="1"/>
    <col min="8" max="8" width="8.25390625" style="51" bestFit="1" customWidth="1"/>
    <col min="9" max="9" width="1.625" style="51" customWidth="1"/>
    <col min="10" max="16384" width="8.875" style="40" customWidth="1"/>
  </cols>
  <sheetData>
    <row r="1" spans="1:9" ht="141" hidden="1" thickBot="1">
      <c r="A1" s="37" t="s">
        <v>586</v>
      </c>
      <c r="B1" s="38" t="s">
        <v>587</v>
      </c>
      <c r="C1" s="38" t="s">
        <v>588</v>
      </c>
      <c r="D1" s="38" t="s">
        <v>589</v>
      </c>
      <c r="E1" s="39" t="s">
        <v>590</v>
      </c>
      <c r="F1" s="39" t="s">
        <v>591</v>
      </c>
      <c r="G1" s="38" t="s">
        <v>592</v>
      </c>
      <c r="H1" s="38" t="s">
        <v>593</v>
      </c>
      <c r="I1" s="38" t="s">
        <v>594</v>
      </c>
    </row>
    <row r="2" spans="1:9" ht="216.75" hidden="1">
      <c r="A2" s="41" t="s">
        <v>832</v>
      </c>
      <c r="B2" s="42">
        <v>654606</v>
      </c>
      <c r="C2" s="43" t="s">
        <v>831</v>
      </c>
      <c r="D2" s="43" t="s">
        <v>852</v>
      </c>
      <c r="E2" s="44" t="s">
        <v>595</v>
      </c>
      <c r="F2" s="44" t="s">
        <v>596</v>
      </c>
      <c r="G2" s="43"/>
      <c r="H2" s="43"/>
      <c r="I2" s="43" t="s">
        <v>597</v>
      </c>
    </row>
    <row r="3" spans="1:9" ht="76.5" hidden="1">
      <c r="A3" s="41" t="s">
        <v>598</v>
      </c>
      <c r="B3" s="42">
        <v>1101928</v>
      </c>
      <c r="C3" s="43" t="s">
        <v>599</v>
      </c>
      <c r="D3" s="43" t="s">
        <v>510</v>
      </c>
      <c r="E3" s="44" t="s">
        <v>600</v>
      </c>
      <c r="F3" s="44" t="s">
        <v>596</v>
      </c>
      <c r="G3" s="43"/>
      <c r="H3" s="43"/>
      <c r="I3" s="43" t="s">
        <v>597</v>
      </c>
    </row>
    <row r="4" spans="1:9" ht="76.5" hidden="1">
      <c r="A4" s="41" t="s">
        <v>598</v>
      </c>
      <c r="B4" s="42">
        <v>6806158</v>
      </c>
      <c r="C4" s="43" t="s">
        <v>599</v>
      </c>
      <c r="D4" s="43" t="s">
        <v>510</v>
      </c>
      <c r="E4" s="44" t="s">
        <v>601</v>
      </c>
      <c r="F4" s="44" t="s">
        <v>596</v>
      </c>
      <c r="G4" s="43"/>
      <c r="H4" s="43"/>
      <c r="I4" s="43" t="s">
        <v>597</v>
      </c>
    </row>
    <row r="5" spans="1:9" ht="38.25" hidden="1">
      <c r="A5" s="41" t="s">
        <v>602</v>
      </c>
      <c r="B5" s="42">
        <v>503316</v>
      </c>
      <c r="C5" s="43" t="s">
        <v>603</v>
      </c>
      <c r="D5" s="43" t="s">
        <v>604</v>
      </c>
      <c r="E5" s="44" t="s">
        <v>601</v>
      </c>
      <c r="F5" s="44" t="s">
        <v>596</v>
      </c>
      <c r="G5" s="43"/>
      <c r="H5" s="43"/>
      <c r="I5" s="43" t="s">
        <v>597</v>
      </c>
    </row>
    <row r="6" spans="1:9" ht="38.25" hidden="1">
      <c r="A6" s="41" t="s">
        <v>602</v>
      </c>
      <c r="B6" s="42">
        <v>1799624</v>
      </c>
      <c r="C6" s="43" t="s">
        <v>603</v>
      </c>
      <c r="D6" s="43" t="s">
        <v>510</v>
      </c>
      <c r="E6" s="44" t="s">
        <v>601</v>
      </c>
      <c r="F6" s="44"/>
      <c r="G6" s="43"/>
      <c r="H6" s="43"/>
      <c r="I6" s="43" t="s">
        <v>597</v>
      </c>
    </row>
    <row r="7" spans="1:9" ht="38.25" hidden="1">
      <c r="A7" s="41" t="s">
        <v>602</v>
      </c>
      <c r="B7" s="42">
        <v>48200</v>
      </c>
      <c r="C7" s="43" t="s">
        <v>603</v>
      </c>
      <c r="D7" s="43" t="s">
        <v>605</v>
      </c>
      <c r="E7" s="44" t="s">
        <v>606</v>
      </c>
      <c r="F7" s="44" t="s">
        <v>596</v>
      </c>
      <c r="G7" s="43"/>
      <c r="H7" s="43"/>
      <c r="I7" s="43" t="s">
        <v>597</v>
      </c>
    </row>
    <row r="8" spans="1:9" ht="76.5" hidden="1">
      <c r="A8" s="41" t="s">
        <v>607</v>
      </c>
      <c r="B8" s="42">
        <v>5200</v>
      </c>
      <c r="C8" s="43" t="s">
        <v>608</v>
      </c>
      <c r="D8" s="43" t="s">
        <v>604</v>
      </c>
      <c r="E8" s="44" t="s">
        <v>601</v>
      </c>
      <c r="F8" s="44" t="s">
        <v>596</v>
      </c>
      <c r="G8" s="43"/>
      <c r="H8" s="43"/>
      <c r="I8" s="43"/>
    </row>
    <row r="9" spans="1:9" ht="76.5" hidden="1">
      <c r="A9" s="41" t="s">
        <v>607</v>
      </c>
      <c r="B9" s="42">
        <v>562921</v>
      </c>
      <c r="C9" s="43" t="s">
        <v>608</v>
      </c>
      <c r="D9" s="43" t="s">
        <v>510</v>
      </c>
      <c r="E9" s="44" t="s">
        <v>601</v>
      </c>
      <c r="F9" s="44"/>
      <c r="G9" s="43"/>
      <c r="H9" s="43"/>
      <c r="I9" s="43" t="s">
        <v>597</v>
      </c>
    </row>
    <row r="10" spans="1:9" ht="38.25" hidden="1">
      <c r="A10" s="41" t="s">
        <v>609</v>
      </c>
      <c r="B10" s="42">
        <v>9505</v>
      </c>
      <c r="C10" s="43" t="s">
        <v>610</v>
      </c>
      <c r="D10" s="43" t="s">
        <v>510</v>
      </c>
      <c r="E10" s="44" t="s">
        <v>601</v>
      </c>
      <c r="F10" s="44"/>
      <c r="G10" s="43"/>
      <c r="H10" s="43"/>
      <c r="I10" s="43" t="s">
        <v>597</v>
      </c>
    </row>
    <row r="11" spans="1:9" ht="38.25" hidden="1">
      <c r="A11" s="41" t="s">
        <v>609</v>
      </c>
      <c r="B11" s="42">
        <v>30000</v>
      </c>
      <c r="C11" s="43" t="s">
        <v>610</v>
      </c>
      <c r="D11" s="43" t="s">
        <v>605</v>
      </c>
      <c r="E11" s="44" t="s">
        <v>606</v>
      </c>
      <c r="F11" s="44" t="s">
        <v>596</v>
      </c>
      <c r="G11" s="43"/>
      <c r="H11" s="43"/>
      <c r="I11" s="43" t="s">
        <v>597</v>
      </c>
    </row>
    <row r="12" spans="1:9" ht="38.25" hidden="1">
      <c r="A12" s="41" t="s">
        <v>609</v>
      </c>
      <c r="B12" s="42">
        <v>324778</v>
      </c>
      <c r="C12" s="43" t="s">
        <v>610</v>
      </c>
      <c r="D12" s="43" t="s">
        <v>605</v>
      </c>
      <c r="E12" s="44" t="s">
        <v>611</v>
      </c>
      <c r="F12" s="44"/>
      <c r="G12" s="43"/>
      <c r="H12" s="43"/>
      <c r="I12" s="43"/>
    </row>
    <row r="13" spans="1:9" ht="76.5" hidden="1">
      <c r="A13" s="41" t="s">
        <v>612</v>
      </c>
      <c r="B13" s="42">
        <v>2438425</v>
      </c>
      <c r="C13" s="43" t="s">
        <v>599</v>
      </c>
      <c r="D13" s="43" t="s">
        <v>896</v>
      </c>
      <c r="E13" s="44" t="s">
        <v>613</v>
      </c>
      <c r="F13" s="44" t="s">
        <v>596</v>
      </c>
      <c r="G13" s="43"/>
      <c r="H13" s="43"/>
      <c r="I13" s="43" t="s">
        <v>597</v>
      </c>
    </row>
    <row r="14" spans="1:9" ht="38.25" hidden="1">
      <c r="A14" s="41" t="s">
        <v>614</v>
      </c>
      <c r="B14" s="42">
        <v>149500</v>
      </c>
      <c r="C14" s="43" t="s">
        <v>603</v>
      </c>
      <c r="D14" s="43" t="s">
        <v>896</v>
      </c>
      <c r="E14" s="44" t="s">
        <v>613</v>
      </c>
      <c r="F14" s="44" t="s">
        <v>596</v>
      </c>
      <c r="G14" s="43"/>
      <c r="H14" s="43"/>
      <c r="I14" s="43" t="s">
        <v>597</v>
      </c>
    </row>
    <row r="15" spans="1:9" ht="76.5" hidden="1">
      <c r="A15" s="41" t="s">
        <v>615</v>
      </c>
      <c r="B15" s="42">
        <v>448790</v>
      </c>
      <c r="C15" s="43" t="s">
        <v>608</v>
      </c>
      <c r="D15" s="43" t="s">
        <v>896</v>
      </c>
      <c r="E15" s="44" t="s">
        <v>613</v>
      </c>
      <c r="F15" s="44" t="s">
        <v>596</v>
      </c>
      <c r="G15" s="43"/>
      <c r="H15" s="43"/>
      <c r="I15" s="43" t="s">
        <v>597</v>
      </c>
    </row>
    <row r="16" spans="1:9" ht="38.25" hidden="1">
      <c r="A16" s="41" t="s">
        <v>616</v>
      </c>
      <c r="B16" s="42">
        <v>49500</v>
      </c>
      <c r="C16" s="43" t="s">
        <v>610</v>
      </c>
      <c r="D16" s="43" t="s">
        <v>896</v>
      </c>
      <c r="E16" s="44" t="s">
        <v>613</v>
      </c>
      <c r="F16" s="44"/>
      <c r="G16" s="43"/>
      <c r="H16" s="43"/>
      <c r="I16" s="43" t="s">
        <v>597</v>
      </c>
    </row>
    <row r="17" spans="1:9" ht="242.25" hidden="1">
      <c r="A17" s="41" t="s">
        <v>617</v>
      </c>
      <c r="B17" s="42">
        <v>247000</v>
      </c>
      <c r="C17" s="43" t="s">
        <v>723</v>
      </c>
      <c r="D17" s="43" t="s">
        <v>510</v>
      </c>
      <c r="E17" s="44" t="s">
        <v>618</v>
      </c>
      <c r="F17" s="44" t="s">
        <v>619</v>
      </c>
      <c r="G17" s="43"/>
      <c r="H17" s="43"/>
      <c r="I17" s="43" t="s">
        <v>597</v>
      </c>
    </row>
    <row r="18" spans="1:9" ht="318.75" hidden="1">
      <c r="A18" s="41" t="s">
        <v>620</v>
      </c>
      <c r="B18" s="42">
        <v>129300</v>
      </c>
      <c r="C18" s="43" t="s">
        <v>48</v>
      </c>
      <c r="D18" s="43" t="s">
        <v>510</v>
      </c>
      <c r="E18" s="44" t="s">
        <v>621</v>
      </c>
      <c r="F18" s="44" t="s">
        <v>622</v>
      </c>
      <c r="G18" s="43"/>
      <c r="H18" s="43"/>
      <c r="I18" s="43" t="s">
        <v>597</v>
      </c>
    </row>
    <row r="19" spans="1:9" ht="114.75" hidden="1">
      <c r="A19" s="41" t="s">
        <v>623</v>
      </c>
      <c r="B19" s="42">
        <v>154200</v>
      </c>
      <c r="C19" s="43" t="s">
        <v>1058</v>
      </c>
      <c r="D19" s="43" t="s">
        <v>510</v>
      </c>
      <c r="E19" s="44" t="s">
        <v>624</v>
      </c>
      <c r="F19" s="44" t="s">
        <v>625</v>
      </c>
      <c r="G19" s="43"/>
      <c r="H19" s="43"/>
      <c r="I19" s="43" t="s">
        <v>597</v>
      </c>
    </row>
    <row r="20" spans="1:9" ht="229.5" hidden="1">
      <c r="A20" s="41" t="s">
        <v>487</v>
      </c>
      <c r="B20" s="42">
        <v>495864</v>
      </c>
      <c r="C20" s="43" t="s">
        <v>626</v>
      </c>
      <c r="D20" s="43" t="s">
        <v>627</v>
      </c>
      <c r="E20" s="44" t="s">
        <v>628</v>
      </c>
      <c r="F20" s="44" t="s">
        <v>629</v>
      </c>
      <c r="G20" s="43"/>
      <c r="H20" s="43"/>
      <c r="I20" s="43" t="s">
        <v>597</v>
      </c>
    </row>
    <row r="21" spans="1:9" ht="280.5" hidden="1">
      <c r="A21" s="41" t="s">
        <v>509</v>
      </c>
      <c r="B21" s="42">
        <v>10000</v>
      </c>
      <c r="C21" s="43" t="s">
        <v>630</v>
      </c>
      <c r="D21" s="43" t="s">
        <v>510</v>
      </c>
      <c r="E21" s="44" t="s">
        <v>631</v>
      </c>
      <c r="F21" s="44" t="s">
        <v>632</v>
      </c>
      <c r="G21" s="43"/>
      <c r="H21" s="43"/>
      <c r="I21" s="43" t="s">
        <v>597</v>
      </c>
    </row>
    <row r="22" spans="1:9" ht="140.25" hidden="1">
      <c r="A22" s="41" t="s">
        <v>540</v>
      </c>
      <c r="B22" s="42">
        <v>95000</v>
      </c>
      <c r="C22" s="43" t="s">
        <v>539</v>
      </c>
      <c r="D22" s="43" t="s">
        <v>633</v>
      </c>
      <c r="E22" s="44" t="s">
        <v>634</v>
      </c>
      <c r="F22" s="44"/>
      <c r="G22" s="43"/>
      <c r="H22" s="43"/>
      <c r="I22" s="43" t="s">
        <v>597</v>
      </c>
    </row>
    <row r="23" spans="1:9" ht="140.25" hidden="1">
      <c r="A23" s="41" t="s">
        <v>540</v>
      </c>
      <c r="B23" s="42">
        <v>65000</v>
      </c>
      <c r="C23" s="43" t="s">
        <v>539</v>
      </c>
      <c r="D23" s="43" t="s">
        <v>635</v>
      </c>
      <c r="E23" s="44" t="s">
        <v>636</v>
      </c>
      <c r="F23" s="44" t="s">
        <v>596</v>
      </c>
      <c r="G23" s="43"/>
      <c r="H23" s="43"/>
      <c r="I23" s="43" t="s">
        <v>597</v>
      </c>
    </row>
    <row r="24" spans="1:9" ht="38.25" hidden="1">
      <c r="A24" s="41" t="s">
        <v>637</v>
      </c>
      <c r="B24" s="42">
        <v>1005000</v>
      </c>
      <c r="C24" s="43" t="s">
        <v>603</v>
      </c>
      <c r="D24" s="43" t="s">
        <v>27</v>
      </c>
      <c r="E24" s="44" t="s">
        <v>638</v>
      </c>
      <c r="F24" s="44" t="s">
        <v>596</v>
      </c>
      <c r="G24" s="43"/>
      <c r="H24" s="43"/>
      <c r="I24" s="43" t="s">
        <v>597</v>
      </c>
    </row>
    <row r="25" spans="1:9" ht="38.25" hidden="1">
      <c r="A25" s="41" t="s">
        <v>639</v>
      </c>
      <c r="B25" s="42">
        <v>1679600</v>
      </c>
      <c r="C25" s="43" t="s">
        <v>603</v>
      </c>
      <c r="D25" s="43" t="s">
        <v>1117</v>
      </c>
      <c r="E25" s="44" t="s">
        <v>640</v>
      </c>
      <c r="F25" s="44" t="s">
        <v>596</v>
      </c>
      <c r="G25" s="43"/>
      <c r="H25" s="43"/>
      <c r="I25" s="43" t="s">
        <v>597</v>
      </c>
    </row>
    <row r="26" spans="1:9" ht="38.25" hidden="1">
      <c r="A26" s="41" t="s">
        <v>639</v>
      </c>
      <c r="B26" s="42">
        <v>4372100</v>
      </c>
      <c r="C26" s="43" t="s">
        <v>603</v>
      </c>
      <c r="D26" s="43" t="s">
        <v>1117</v>
      </c>
      <c r="E26" s="44" t="s">
        <v>641</v>
      </c>
      <c r="F26" s="44" t="s">
        <v>596</v>
      </c>
      <c r="G26" s="43"/>
      <c r="H26" s="43"/>
      <c r="I26" s="43" t="s">
        <v>597</v>
      </c>
    </row>
    <row r="27" spans="1:9" ht="76.5" hidden="1">
      <c r="A27" s="41" t="s">
        <v>642</v>
      </c>
      <c r="B27" s="42">
        <v>589900</v>
      </c>
      <c r="C27" s="43" t="s">
        <v>608</v>
      </c>
      <c r="D27" s="43" t="s">
        <v>1117</v>
      </c>
      <c r="E27" s="44" t="s">
        <v>641</v>
      </c>
      <c r="F27" s="44" t="s">
        <v>596</v>
      </c>
      <c r="G27" s="43"/>
      <c r="H27" s="43"/>
      <c r="I27" s="43" t="s">
        <v>597</v>
      </c>
    </row>
    <row r="28" spans="1:9" ht="38.25" hidden="1">
      <c r="A28" s="41" t="s">
        <v>643</v>
      </c>
      <c r="B28" s="42">
        <v>3699578</v>
      </c>
      <c r="C28" s="43" t="s">
        <v>603</v>
      </c>
      <c r="D28" s="43" t="s">
        <v>1117</v>
      </c>
      <c r="E28" s="44" t="s">
        <v>644</v>
      </c>
      <c r="F28" s="44" t="s">
        <v>596</v>
      </c>
      <c r="G28" s="43"/>
      <c r="H28" s="43"/>
      <c r="I28" s="43" t="s">
        <v>597</v>
      </c>
    </row>
    <row r="29" spans="1:9" ht="38.25" hidden="1">
      <c r="A29" s="41" t="s">
        <v>645</v>
      </c>
      <c r="B29" s="42">
        <v>5792916</v>
      </c>
      <c r="C29" s="43" t="s">
        <v>603</v>
      </c>
      <c r="D29" s="43" t="s">
        <v>1117</v>
      </c>
      <c r="E29" s="44" t="s">
        <v>646</v>
      </c>
      <c r="F29" s="44" t="s">
        <v>596</v>
      </c>
      <c r="G29" s="43"/>
      <c r="H29" s="43"/>
      <c r="I29" s="43" t="s">
        <v>597</v>
      </c>
    </row>
    <row r="30" spans="1:9" ht="76.5" hidden="1">
      <c r="A30" s="41" t="s">
        <v>647</v>
      </c>
      <c r="B30" s="42">
        <v>0</v>
      </c>
      <c r="C30" s="43" t="s">
        <v>608</v>
      </c>
      <c r="D30" s="43" t="s">
        <v>1117</v>
      </c>
      <c r="E30" s="44" t="s">
        <v>646</v>
      </c>
      <c r="F30" s="44" t="s">
        <v>596</v>
      </c>
      <c r="G30" s="43"/>
      <c r="H30" s="43"/>
      <c r="I30" s="43" t="s">
        <v>597</v>
      </c>
    </row>
    <row r="31" spans="1:9" ht="38.25" hidden="1">
      <c r="A31" s="41" t="s">
        <v>648</v>
      </c>
      <c r="B31" s="42">
        <v>5875000</v>
      </c>
      <c r="C31" s="43" t="s">
        <v>603</v>
      </c>
      <c r="D31" s="43" t="s">
        <v>649</v>
      </c>
      <c r="E31" s="44" t="s">
        <v>650</v>
      </c>
      <c r="F31" s="44" t="s">
        <v>596</v>
      </c>
      <c r="G31" s="43"/>
      <c r="H31" s="43"/>
      <c r="I31" s="43" t="s">
        <v>597</v>
      </c>
    </row>
    <row r="32" spans="1:9" ht="38.25" hidden="1">
      <c r="A32" s="41" t="s">
        <v>651</v>
      </c>
      <c r="B32" s="42">
        <v>254935</v>
      </c>
      <c r="C32" s="43" t="s">
        <v>603</v>
      </c>
      <c r="D32" s="43" t="s">
        <v>390</v>
      </c>
      <c r="E32" s="44" t="s">
        <v>652</v>
      </c>
      <c r="F32" s="44"/>
      <c r="G32" s="43"/>
      <c r="H32" s="43"/>
      <c r="I32" s="43" t="s">
        <v>597</v>
      </c>
    </row>
    <row r="33" spans="1:9" ht="38.25" hidden="1">
      <c r="A33" s="41" t="s">
        <v>653</v>
      </c>
      <c r="B33" s="42">
        <v>217940</v>
      </c>
      <c r="C33" s="43" t="s">
        <v>610</v>
      </c>
      <c r="D33" s="43" t="s">
        <v>390</v>
      </c>
      <c r="E33" s="44" t="s">
        <v>652</v>
      </c>
      <c r="F33" s="44"/>
      <c r="G33" s="43"/>
      <c r="H33" s="43"/>
      <c r="I33" s="43" t="s">
        <v>597</v>
      </c>
    </row>
    <row r="34" spans="1:9" ht="89.25" hidden="1">
      <c r="A34" s="41" t="s">
        <v>654</v>
      </c>
      <c r="B34" s="42">
        <v>0</v>
      </c>
      <c r="C34" s="43" t="s">
        <v>655</v>
      </c>
      <c r="D34" s="43"/>
      <c r="E34" s="44" t="s">
        <v>656</v>
      </c>
      <c r="F34" s="44" t="s">
        <v>657</v>
      </c>
      <c r="G34" s="43"/>
      <c r="H34" s="43"/>
      <c r="I34" s="43"/>
    </row>
    <row r="35" spans="1:9" ht="51" hidden="1">
      <c r="A35" s="41" t="s">
        <v>658</v>
      </c>
      <c r="B35" s="42">
        <v>0</v>
      </c>
      <c r="C35" s="43" t="s">
        <v>659</v>
      </c>
      <c r="D35" s="43"/>
      <c r="E35" s="44"/>
      <c r="F35" s="44" t="s">
        <v>660</v>
      </c>
      <c r="G35" s="43"/>
      <c r="H35" s="43"/>
      <c r="I35" s="43"/>
    </row>
    <row r="36" spans="1:9" ht="76.5" hidden="1">
      <c r="A36" s="41" t="s">
        <v>661</v>
      </c>
      <c r="B36" s="42">
        <v>25000</v>
      </c>
      <c r="C36" s="43" t="s">
        <v>608</v>
      </c>
      <c r="D36" s="43" t="s">
        <v>390</v>
      </c>
      <c r="E36" s="44" t="s">
        <v>652</v>
      </c>
      <c r="F36" s="44" t="s">
        <v>596</v>
      </c>
      <c r="G36" s="43"/>
      <c r="H36" s="43"/>
      <c r="I36" s="43" t="s">
        <v>597</v>
      </c>
    </row>
    <row r="37" spans="1:9" ht="38.25" hidden="1">
      <c r="A37" s="41" t="s">
        <v>662</v>
      </c>
      <c r="B37" s="42">
        <v>800000</v>
      </c>
      <c r="C37" s="43" t="s">
        <v>663</v>
      </c>
      <c r="D37" s="43" t="s">
        <v>664</v>
      </c>
      <c r="E37" s="44" t="s">
        <v>665</v>
      </c>
      <c r="F37" s="44" t="s">
        <v>666</v>
      </c>
      <c r="G37" s="43"/>
      <c r="H37" s="43"/>
      <c r="I37" s="43" t="s">
        <v>597</v>
      </c>
    </row>
    <row r="38" spans="1:9" ht="38.25" hidden="1">
      <c r="A38" s="41" t="s">
        <v>667</v>
      </c>
      <c r="B38" s="42">
        <v>30000</v>
      </c>
      <c r="C38" s="43" t="s">
        <v>610</v>
      </c>
      <c r="D38" s="43" t="s">
        <v>1117</v>
      </c>
      <c r="E38" s="44" t="s">
        <v>641</v>
      </c>
      <c r="F38" s="44" t="s">
        <v>596</v>
      </c>
      <c r="G38" s="43"/>
      <c r="H38" s="43"/>
      <c r="I38" s="43" t="s">
        <v>597</v>
      </c>
    </row>
    <row r="39" spans="1:9" ht="38.25" hidden="1">
      <c r="A39" s="41" t="s">
        <v>668</v>
      </c>
      <c r="B39" s="42">
        <v>91450</v>
      </c>
      <c r="C39" s="43" t="s">
        <v>603</v>
      </c>
      <c r="D39" s="43" t="s">
        <v>50</v>
      </c>
      <c r="E39" s="44" t="s">
        <v>669</v>
      </c>
      <c r="F39" s="44" t="s">
        <v>596</v>
      </c>
      <c r="G39" s="43"/>
      <c r="H39" s="43"/>
      <c r="I39" s="43" t="s">
        <v>597</v>
      </c>
    </row>
    <row r="40" spans="1:9" ht="38.25" hidden="1">
      <c r="A40" s="41" t="s">
        <v>668</v>
      </c>
      <c r="B40" s="42">
        <v>13713328</v>
      </c>
      <c r="C40" s="43" t="s">
        <v>603</v>
      </c>
      <c r="D40" s="43" t="s">
        <v>50</v>
      </c>
      <c r="E40" s="44" t="s">
        <v>670</v>
      </c>
      <c r="F40" s="44" t="s">
        <v>596</v>
      </c>
      <c r="G40" s="43"/>
      <c r="H40" s="43"/>
      <c r="I40" s="43" t="s">
        <v>597</v>
      </c>
    </row>
    <row r="41" spans="1:9" ht="38.25" hidden="1">
      <c r="A41" s="41" t="s">
        <v>671</v>
      </c>
      <c r="B41" s="42">
        <v>220000</v>
      </c>
      <c r="C41" s="43" t="s">
        <v>603</v>
      </c>
      <c r="D41" s="43" t="s">
        <v>423</v>
      </c>
      <c r="E41" s="44" t="s">
        <v>672</v>
      </c>
      <c r="F41" s="44" t="s">
        <v>596</v>
      </c>
      <c r="G41" s="43"/>
      <c r="H41" s="43"/>
      <c r="I41" s="43"/>
    </row>
    <row r="42" spans="1:9" ht="38.25" hidden="1">
      <c r="A42" s="41" t="s">
        <v>671</v>
      </c>
      <c r="B42" s="42">
        <v>1019000</v>
      </c>
      <c r="C42" s="43" t="s">
        <v>603</v>
      </c>
      <c r="D42" s="43" t="s">
        <v>423</v>
      </c>
      <c r="E42" s="44" t="s">
        <v>673</v>
      </c>
      <c r="F42" s="44" t="s">
        <v>596</v>
      </c>
      <c r="G42" s="43"/>
      <c r="H42" s="43"/>
      <c r="I42" s="43"/>
    </row>
    <row r="43" spans="1:9" ht="38.25" hidden="1">
      <c r="A43" s="41" t="s">
        <v>674</v>
      </c>
      <c r="B43" s="42">
        <v>147000</v>
      </c>
      <c r="C43" s="43" t="s">
        <v>603</v>
      </c>
      <c r="D43" s="43" t="s">
        <v>852</v>
      </c>
      <c r="E43" s="44" t="s">
        <v>675</v>
      </c>
      <c r="F43" s="44" t="s">
        <v>596</v>
      </c>
      <c r="G43" s="43"/>
      <c r="H43" s="43"/>
      <c r="I43" s="43"/>
    </row>
    <row r="44" spans="1:9" ht="38.25" hidden="1">
      <c r="A44" s="41" t="s">
        <v>676</v>
      </c>
      <c r="B44" s="42">
        <v>97200</v>
      </c>
      <c r="C44" s="43" t="s">
        <v>603</v>
      </c>
      <c r="D44" s="43" t="s">
        <v>423</v>
      </c>
      <c r="E44" s="44" t="s">
        <v>677</v>
      </c>
      <c r="F44" s="44" t="s">
        <v>596</v>
      </c>
      <c r="G44" s="43"/>
      <c r="H44" s="43"/>
      <c r="I44" s="43" t="s">
        <v>597</v>
      </c>
    </row>
    <row r="45" spans="1:9" ht="76.5" hidden="1">
      <c r="A45" s="41" t="s">
        <v>678</v>
      </c>
      <c r="B45" s="42">
        <v>0</v>
      </c>
      <c r="C45" s="43" t="s">
        <v>679</v>
      </c>
      <c r="D45" s="43"/>
      <c r="E45" s="44" t="s">
        <v>656</v>
      </c>
      <c r="F45" s="44" t="s">
        <v>680</v>
      </c>
      <c r="G45" s="43"/>
      <c r="H45" s="43"/>
      <c r="I45" s="43" t="s">
        <v>597</v>
      </c>
    </row>
    <row r="46" spans="1:9" ht="128.25" hidden="1" thickBot="1">
      <c r="A46" s="45" t="s">
        <v>681</v>
      </c>
      <c r="B46" s="46">
        <v>99305</v>
      </c>
      <c r="C46" s="47" t="s">
        <v>682</v>
      </c>
      <c r="D46" s="47" t="s">
        <v>683</v>
      </c>
      <c r="E46" s="48" t="s">
        <v>684</v>
      </c>
      <c r="F46" s="48" t="s">
        <v>685</v>
      </c>
      <c r="G46" s="47"/>
      <c r="H46" s="47"/>
      <c r="I46" s="47" t="s">
        <v>597</v>
      </c>
    </row>
    <row r="52" spans="1:6" ht="12.75">
      <c r="A52" s="49" t="s">
        <v>598</v>
      </c>
      <c r="B52" s="50">
        <f>B3+B4</f>
        <v>7908086</v>
      </c>
      <c r="C52" s="49"/>
      <c r="D52" s="49" t="s">
        <v>510</v>
      </c>
      <c r="E52" s="87">
        <f>B52+B53+B54+B55+B56</f>
        <v>11991630</v>
      </c>
      <c r="F52" s="88"/>
    </row>
    <row r="53" spans="1:6" ht="38.25">
      <c r="A53" s="49" t="s">
        <v>602</v>
      </c>
      <c r="B53" s="50">
        <f>B5+B6+B7</f>
        <v>2351140</v>
      </c>
      <c r="C53" s="49"/>
      <c r="D53" s="49" t="s">
        <v>686</v>
      </c>
      <c r="E53" s="89"/>
      <c r="F53" s="90"/>
    </row>
    <row r="54" spans="1:6" ht="25.5">
      <c r="A54" s="49" t="s">
        <v>607</v>
      </c>
      <c r="B54" s="50">
        <f>B8+B9</f>
        <v>568121</v>
      </c>
      <c r="C54" s="49"/>
      <c r="D54" s="49" t="s">
        <v>687</v>
      </c>
      <c r="E54" s="89"/>
      <c r="F54" s="90"/>
    </row>
    <row r="55" spans="1:6" ht="25.5">
      <c r="A55" s="49" t="s">
        <v>609</v>
      </c>
      <c r="B55" s="50">
        <f>B10+B11+B12</f>
        <v>364283</v>
      </c>
      <c r="C55" s="49"/>
      <c r="D55" s="49" t="s">
        <v>688</v>
      </c>
      <c r="E55" s="89"/>
      <c r="F55" s="90"/>
    </row>
    <row r="56" spans="1:6" ht="12.75">
      <c r="A56" s="49" t="s">
        <v>662</v>
      </c>
      <c r="B56" s="50">
        <f>B37</f>
        <v>800000</v>
      </c>
      <c r="C56" s="49"/>
      <c r="D56" s="49" t="s">
        <v>664</v>
      </c>
      <c r="E56" s="91"/>
      <c r="F56" s="92"/>
    </row>
    <row r="57" spans="1:4" ht="12.75">
      <c r="A57" s="52" t="s">
        <v>637</v>
      </c>
      <c r="B57" s="53">
        <f>B24</f>
        <v>1005000</v>
      </c>
      <c r="C57" s="52"/>
      <c r="D57" s="52" t="s">
        <v>27</v>
      </c>
    </row>
    <row r="58" spans="1:4" ht="12.75">
      <c r="A58" s="55" t="s">
        <v>668</v>
      </c>
      <c r="B58" s="56">
        <f>B40+B39</f>
        <v>13804778</v>
      </c>
      <c r="C58" s="55"/>
      <c r="D58" s="55" t="s">
        <v>50</v>
      </c>
    </row>
    <row r="59" spans="1:4" ht="12.75">
      <c r="A59" s="57" t="s">
        <v>643</v>
      </c>
      <c r="B59" s="58">
        <f>B28</f>
        <v>3699578</v>
      </c>
      <c r="C59" s="57"/>
      <c r="D59" s="57" t="s">
        <v>1117</v>
      </c>
    </row>
    <row r="60" spans="1:6" ht="12.75">
      <c r="A60" s="52" t="s">
        <v>832</v>
      </c>
      <c r="B60" s="53">
        <f>B2</f>
        <v>654606</v>
      </c>
      <c r="C60" s="52"/>
      <c r="D60" s="52" t="s">
        <v>852</v>
      </c>
      <c r="E60" s="87">
        <f>B60+B61</f>
        <v>801606</v>
      </c>
      <c r="F60" s="88"/>
    </row>
    <row r="61" spans="1:6" ht="12.75">
      <c r="A61" s="52" t="s">
        <v>674</v>
      </c>
      <c r="B61" s="53">
        <f>B43</f>
        <v>147000</v>
      </c>
      <c r="C61" s="52"/>
      <c r="D61" s="52" t="s">
        <v>852</v>
      </c>
      <c r="E61" s="91"/>
      <c r="F61" s="92"/>
    </row>
    <row r="62" spans="1:6" ht="12.75">
      <c r="A62" s="49" t="s">
        <v>612</v>
      </c>
      <c r="B62" s="50">
        <f>B13</f>
        <v>2438425</v>
      </c>
      <c r="C62" s="49"/>
      <c r="D62" s="49" t="s">
        <v>896</v>
      </c>
      <c r="E62" s="87">
        <f>B62+B63+B64+B65</f>
        <v>3086215</v>
      </c>
      <c r="F62" s="88"/>
    </row>
    <row r="63" spans="1:6" ht="12.75">
      <c r="A63" s="49" t="s">
        <v>614</v>
      </c>
      <c r="B63" s="50">
        <f>B14</f>
        <v>149500</v>
      </c>
      <c r="C63" s="49"/>
      <c r="D63" s="49" t="s">
        <v>896</v>
      </c>
      <c r="E63" s="89"/>
      <c r="F63" s="90"/>
    </row>
    <row r="64" spans="1:6" ht="12.75">
      <c r="A64" s="49" t="s">
        <v>615</v>
      </c>
      <c r="B64" s="50">
        <f>B15</f>
        <v>448790</v>
      </c>
      <c r="C64" s="49"/>
      <c r="D64" s="49" t="s">
        <v>896</v>
      </c>
      <c r="E64" s="89"/>
      <c r="F64" s="90"/>
    </row>
    <row r="65" spans="1:6" ht="12.75">
      <c r="A65" s="49" t="s">
        <v>616</v>
      </c>
      <c r="B65" s="50">
        <f>B16</f>
        <v>49500</v>
      </c>
      <c r="C65" s="49"/>
      <c r="D65" s="49" t="s">
        <v>896</v>
      </c>
      <c r="E65" s="91"/>
      <c r="F65" s="92"/>
    </row>
    <row r="66" spans="1:4" ht="12.75">
      <c r="A66" s="52" t="s">
        <v>648</v>
      </c>
      <c r="B66" s="53">
        <f>B31</f>
        <v>5875000</v>
      </c>
      <c r="C66" s="52"/>
      <c r="D66" s="52" t="s">
        <v>649</v>
      </c>
    </row>
    <row r="67" spans="1:4" ht="12.75">
      <c r="A67" s="57" t="s">
        <v>645</v>
      </c>
      <c r="B67" s="58">
        <f>B29</f>
        <v>5792916</v>
      </c>
      <c r="C67" s="57"/>
      <c r="D67" s="57" t="s">
        <v>1117</v>
      </c>
    </row>
    <row r="68" spans="1:4" ht="12.75">
      <c r="A68" s="55" t="s">
        <v>676</v>
      </c>
      <c r="B68" s="56">
        <f>B44</f>
        <v>97200</v>
      </c>
      <c r="C68" s="55"/>
      <c r="D68" s="55" t="s">
        <v>423</v>
      </c>
    </row>
    <row r="69" spans="1:6" ht="12.75">
      <c r="A69" s="49" t="s">
        <v>639</v>
      </c>
      <c r="B69" s="50">
        <f>B25+B26</f>
        <v>6051700</v>
      </c>
      <c r="C69" s="49"/>
      <c r="D69" s="49" t="s">
        <v>1117</v>
      </c>
      <c r="E69" s="87">
        <f>B69+B70+B71</f>
        <v>6671600</v>
      </c>
      <c r="F69" s="88"/>
    </row>
    <row r="70" spans="1:6" ht="12.75">
      <c r="A70" s="49" t="s">
        <v>642</v>
      </c>
      <c r="B70" s="50">
        <f>B27</f>
        <v>589900</v>
      </c>
      <c r="C70" s="49"/>
      <c r="D70" s="49" t="s">
        <v>1117</v>
      </c>
      <c r="E70" s="89"/>
      <c r="F70" s="90"/>
    </row>
    <row r="71" spans="1:6" ht="12.75">
      <c r="A71" s="49" t="s">
        <v>667</v>
      </c>
      <c r="B71" s="50">
        <f>B38</f>
        <v>30000</v>
      </c>
      <c r="C71" s="49"/>
      <c r="D71" s="49" t="s">
        <v>1117</v>
      </c>
      <c r="E71" s="91"/>
      <c r="F71" s="92"/>
    </row>
    <row r="72" spans="1:4" ht="12.75">
      <c r="A72" s="55" t="s">
        <v>671</v>
      </c>
      <c r="B72" s="56">
        <f>B41+B42</f>
        <v>1239000</v>
      </c>
      <c r="C72" s="55"/>
      <c r="D72" s="55" t="s">
        <v>423</v>
      </c>
    </row>
    <row r="73" spans="1:6" ht="12.75">
      <c r="A73" s="57" t="s">
        <v>651</v>
      </c>
      <c r="B73" s="58">
        <f>B32</f>
        <v>254935</v>
      </c>
      <c r="C73" s="57"/>
      <c r="D73" s="57" t="s">
        <v>390</v>
      </c>
      <c r="E73" s="87">
        <f>B73+B74+B75</f>
        <v>497875</v>
      </c>
      <c r="F73" s="88"/>
    </row>
    <row r="74" spans="1:6" ht="12.75">
      <c r="A74" s="57" t="s">
        <v>661</v>
      </c>
      <c r="B74" s="58">
        <f>B36</f>
        <v>25000</v>
      </c>
      <c r="C74" s="57"/>
      <c r="D74" s="57" t="s">
        <v>390</v>
      </c>
      <c r="E74" s="89"/>
      <c r="F74" s="90"/>
    </row>
    <row r="75" spans="1:6" ht="12.75">
      <c r="A75" s="57" t="s">
        <v>653</v>
      </c>
      <c r="B75" s="58">
        <f>B33</f>
        <v>217940</v>
      </c>
      <c r="C75" s="57"/>
      <c r="D75" s="57" t="s">
        <v>390</v>
      </c>
      <c r="E75" s="91"/>
      <c r="F75" s="92"/>
    </row>
    <row r="76" spans="1:6" ht="12.75">
      <c r="A76" s="59" t="s">
        <v>617</v>
      </c>
      <c r="B76" s="60">
        <f>B17</f>
        <v>247000</v>
      </c>
      <c r="C76" s="59"/>
      <c r="D76" s="59" t="s">
        <v>510</v>
      </c>
      <c r="E76" s="87">
        <f>B76+B77+B78+B79</f>
        <v>629805</v>
      </c>
      <c r="F76" s="88"/>
    </row>
    <row r="77" spans="1:6" ht="12.75">
      <c r="A77" s="59" t="s">
        <v>620</v>
      </c>
      <c r="B77" s="60">
        <f>B18</f>
        <v>129300</v>
      </c>
      <c r="C77" s="59"/>
      <c r="D77" s="59" t="s">
        <v>510</v>
      </c>
      <c r="E77" s="89"/>
      <c r="F77" s="90"/>
    </row>
    <row r="78" spans="1:6" ht="12.75">
      <c r="A78" s="59" t="s">
        <v>623</v>
      </c>
      <c r="B78" s="60">
        <f>B19</f>
        <v>154200</v>
      </c>
      <c r="C78" s="59"/>
      <c r="D78" s="59" t="s">
        <v>510</v>
      </c>
      <c r="E78" s="89"/>
      <c r="F78" s="90"/>
    </row>
    <row r="79" spans="1:6" ht="12.75">
      <c r="A79" s="59" t="s">
        <v>681</v>
      </c>
      <c r="B79" s="60">
        <f>B46</f>
        <v>99305</v>
      </c>
      <c r="C79" s="59"/>
      <c r="D79" s="59" t="s">
        <v>683</v>
      </c>
      <c r="E79" s="91"/>
      <c r="F79" s="92"/>
    </row>
    <row r="80" spans="1:4" ht="12.75">
      <c r="A80" s="57" t="s">
        <v>487</v>
      </c>
      <c r="B80" s="58">
        <f>B20</f>
        <v>495864</v>
      </c>
      <c r="C80" s="57"/>
      <c r="D80" s="57" t="s">
        <v>627</v>
      </c>
    </row>
    <row r="81" spans="1:4" ht="12.75">
      <c r="A81" s="55" t="s">
        <v>509</v>
      </c>
      <c r="B81" s="56">
        <f>B21</f>
        <v>10000</v>
      </c>
      <c r="C81" s="55"/>
      <c r="D81" s="55" t="s">
        <v>510</v>
      </c>
    </row>
    <row r="82" spans="1:4" ht="25.5">
      <c r="A82" s="57" t="s">
        <v>540</v>
      </c>
      <c r="B82" s="58">
        <f>B22+B23</f>
        <v>160000</v>
      </c>
      <c r="C82" s="57"/>
      <c r="D82" s="57" t="s">
        <v>689</v>
      </c>
    </row>
  </sheetData>
  <sheetProtection/>
  <mergeCells count="6">
    <mergeCell ref="E73:F75"/>
    <mergeCell ref="E76:F79"/>
    <mergeCell ref="E52:F56"/>
    <mergeCell ref="E60:F61"/>
    <mergeCell ref="E62:F65"/>
    <mergeCell ref="E69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2014-06-25T05:42:10Z</cp:lastPrinted>
  <dcterms:created xsi:type="dcterms:W3CDTF">2013-01-17T06:37:06Z</dcterms:created>
  <dcterms:modified xsi:type="dcterms:W3CDTF">2014-06-25T05:49:19Z</dcterms:modified>
  <cp:category/>
  <cp:version/>
  <cp:contentType/>
  <cp:contentStatus/>
</cp:coreProperties>
</file>